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" yWindow="11" windowWidth="17097" windowHeight="10112" activeTab="1"/>
  </bookViews>
  <sheets>
    <sheet name="Nr. 20" sheetId="1" r:id="rId1"/>
    <sheet name="Nr. 29" sheetId="2" r:id="rId2"/>
  </sheets>
  <definedNames>
    <definedName name="a">#REF!</definedName>
    <definedName name="adresas">#REF!</definedName>
    <definedName name="as">#REF!</definedName>
    <definedName name="b">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_xlnm.Print_Area" localSheetId="0">'Nr. 20'!$A$1:$I$66</definedName>
    <definedName name="_xlnm.Print_Titles" localSheetId="0">'Nr. 20'!$20:$20</definedName>
    <definedName name="sada">#REF!</definedName>
    <definedName name="Sritis">#REF!</definedName>
    <definedName name="Statusas">#REF!</definedName>
    <definedName name="t">#REF!</definedName>
    <definedName name="Taip_Ne">#REF!</definedName>
    <definedName name="VAgrupe">#REF!</definedName>
    <definedName name="vieta">#REF!</definedName>
    <definedName name="X4AL_III_ketv__AL__2__List">#REF!</definedName>
  </definedNames>
  <calcPr fullCalcOnLoad="1"/>
</workbook>
</file>

<file path=xl/sharedStrings.xml><?xml version="1.0" encoding="utf-8"?>
<sst xmlns="http://schemas.openxmlformats.org/spreadsheetml/2006/main" count="327" uniqueCount="231">
  <si>
    <t>3-iojo VSAFAS „Veiklos rezultatų ataskaita“</t>
  </si>
  <si>
    <t>2 priedas</t>
  </si>
  <si>
    <t>(Žemesniojo lygio viešojo sektoriaus subjektų, išskyrus mokesčių fondus ir išteklių fondus,</t>
  </si>
  <si>
    <t>veiklos rezultatų ataskaitos forma)</t>
  </si>
  <si>
    <t>Prienų r. Stakliškių gimnazija</t>
  </si>
  <si>
    <t>(viešojo sektoriaus subjekto arba viešojo sektoriaus subjektų grupės pavadinimas)</t>
  </si>
  <si>
    <t>(viešojo sektoriaus subjekto, parengusio veiklos rezultatų ataskaitą arba konsoliduotąją veiklos rezultatų ataskaitą,  kodas, adresas)</t>
  </si>
  <si>
    <t xml:space="preserve">PAGAL </t>
  </si>
  <si>
    <t>2023 m. kovo 31 d.</t>
  </si>
  <si>
    <t>DUOMENIS</t>
  </si>
  <si>
    <t>2023 m. gegužės 11 d.</t>
  </si>
  <si>
    <t>(data)</t>
  </si>
  <si>
    <t>Pateikimo valiuta ir tikslumas: eurais arba tūkstančiais eurų</t>
  </si>
  <si>
    <t>Eil. Nr.</t>
  </si>
  <si>
    <t>Straipsniai</t>
  </si>
  <si>
    <t>Pastabos Nr.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</si>
  <si>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</si>
  <si>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</si>
  <si>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</si>
  <si>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</si>
  <si>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</si>
  <si>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</si>
  <si>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</si>
  <si>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</si>
  <si>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</si>
  <si>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</si>
  <si>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</si>
  <si>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</si>
  <si>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</si>
  <si>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</si>
  <si>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II.</t>
  </si>
  <si>
    <t>MOKESČIŲ IR SOCIALINIŲ ĮMOKŲ PAJAMOS</t>
  </si>
  <si>
    <t>III.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</si>
  <si>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</si>
  <si>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</si>
  <si>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</si>
  <si>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</si>
  <si>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</si>
  <si>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B.</t>
  </si>
  <si>
    <t>PAGRINDINĖS VEIKLOS SĄNAUDOS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</si>
  <si>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</si>
  <si>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</si>
  <si>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</si>
  <si>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</si>
  <si>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</si>
  <si>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</si>
  <si>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>IV.</t>
  </si>
  <si>
    <t xml:space="preserve">Komandiruočių </t>
  </si>
  <si>
    <t>KOMANDIRUOČIŲ</t>
  </si>
  <si>
    <t>V.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</si>
  <si>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</si>
  <si>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</si>
  <si>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</si>
  <si>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</si>
  <si>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</si>
  <si>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</si>
  <si>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</si>
  <si>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</si>
  <si>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</si>
  <si>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</si>
  <si>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</si>
  <si>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</si>
  <si>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</si>
  <si>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</si>
  <si>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</si>
  <si>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</si>
  <si>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</si>
  <si>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</si>
  <si>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</si>
  <si>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</si>
  <si>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</si>
  <si>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</si>
  <si>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</si>
  <si>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</si>
  <si>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</si>
  <si>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</si>
  <si>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</si>
  <si>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C.</t>
  </si>
  <si>
    <t>PAGRINDINĖS VEIKLOS PERVIRŠIS AR DEFICITAS</t>
  </si>
  <si>
    <t>D.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</si>
  <si>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</si>
  <si>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</si>
  <si>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</si>
  <si>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</si>
  <si>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</si>
  <si>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</si>
  <si>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</si>
  <si>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</si>
  <si>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E.</t>
  </si>
  <si>
    <t>FINANSINĖS IR INVESTICINĖS VEIKLOS REZULTATAS</t>
  </si>
  <si>
    <t>F.</t>
  </si>
  <si>
    <t>APSKAITOS POLITIKOS KEITIMO IR ESMINIŲ APSKAITOS KLAIDŲ TAISYMO ĮTAKA</t>
  </si>
  <si>
    <t>G.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</si>
  <si>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</si>
  <si>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</si>
  <si>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</si>
  <si>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</si>
  <si>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</si>
  <si>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</si>
  <si>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</si>
  <si>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</si>
  <si>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>Direktorius</t>
  </si>
  <si>
    <t>Vygantas Kornejevas</t>
  </si>
  <si>
    <t xml:space="preserve">(viešojo sektoriaus subjekto vadovas arba jo įgaliotas administracijos vadovas)                    </t>
  </si>
  <si>
    <t xml:space="preserve"> (parašas)</t>
  </si>
  <si>
    <t>(vardas ir pavardė)</t>
  </si>
  <si>
    <t>Vyr. buhalterė</t>
  </si>
  <si>
    <t>Raminta Koružienė</t>
  </si>
  <si>
    <t xml:space="preserve">(vyriausiasis buhalteris (buhalteris)                                                                               </t>
  </si>
  <si>
    <t xml:space="preserve">  (parašas)</t>
  </si>
  <si>
    <t>190192277, Prienų g. 8, Stakliškių k., Prienų r.</t>
  </si>
  <si>
    <t>VEIKLOS REZULTATŲ ATASKAITA Nr. 30</t>
  </si>
  <si>
    <t>2-ojo VSAFAS „Finansinės būklės ataskaita“</t>
  </si>
  <si>
    <t xml:space="preserve">(Žemesniojo lygio viešojo sektoriaus subjektų, išskyrus mokesčių fondus ir išteklių fondus, </t>
  </si>
  <si>
    <t>finansinės būklės ataskaitos forma)</t>
  </si>
  <si>
    <t>(viešojo sektoriaus subjekto, parengusio finansinės būklės ataskaitą , kodas, adresas)</t>
  </si>
  <si>
    <t>FINANSINĖS BŪKLĖS ATASKAITA</t>
  </si>
  <si>
    <t>PAGAL 2023 m. kovo 31 d.</t>
  </si>
  <si>
    <t>2023-05-11</t>
  </si>
  <si>
    <t>Nr. 29</t>
  </si>
  <si>
    <t>Eurais</t>
  </si>
  <si>
    <t xml:space="preserve">Pastabos Nr. </t>
  </si>
  <si>
    <t>Paskutinė ataskaitinio laikotarpio diena</t>
  </si>
  <si>
    <t>Paskutinė praėjusio ataskaitinio laikotarpio diena</t>
  </si>
  <si>
    <t>ILGALAIKIS TURTAS</t>
  </si>
  <si>
    <t>Nematerialusis turtas</t>
  </si>
  <si>
    <t>I.1</t>
  </si>
  <si>
    <t xml:space="preserve">   Plėtros darbai</t>
  </si>
  <si>
    <t>I.2</t>
  </si>
  <si>
    <t xml:space="preserve">   Programinė įranga ir jos licencijos</t>
  </si>
  <si>
    <t>I.3</t>
  </si>
  <si>
    <t xml:space="preserve">   Kitas nematerialusis turtas</t>
  </si>
  <si>
    <t>I.4</t>
  </si>
  <si>
    <t xml:space="preserve">   Nebaigti projektai ir išankstiniai mokėjimai</t>
  </si>
  <si>
    <t>I.5</t>
  </si>
  <si>
    <t xml:space="preserve">   Prestižas</t>
  </si>
  <si>
    <t>Ilgalaikis materialusis turtas</t>
  </si>
  <si>
    <t>II.1</t>
  </si>
  <si>
    <t xml:space="preserve">   Žemė</t>
  </si>
  <si>
    <t>II.2</t>
  </si>
  <si>
    <t xml:space="preserve">  Pastatai</t>
  </si>
  <si>
    <t>II.3</t>
  </si>
  <si>
    <t xml:space="preserve">   Infrastruktūros statiniai</t>
  </si>
  <si>
    <t>II.4</t>
  </si>
  <si>
    <t>Kiti statiniai</t>
  </si>
  <si>
    <t>II.5</t>
  </si>
  <si>
    <t>Mašinos ir įrenginiai</t>
  </si>
  <si>
    <t>II.6</t>
  </si>
  <si>
    <t>Transporto priemonės</t>
  </si>
  <si>
    <t>II.7</t>
  </si>
  <si>
    <t>Baldai, biuro įranga ir kitas ilgalaikis materialusis turtas</t>
  </si>
  <si>
    <t>II.8</t>
  </si>
  <si>
    <t>Kultūros ir kitos vertybės</t>
  </si>
  <si>
    <t>II.9</t>
  </si>
  <si>
    <t>Nebaigta statyba ir išankstiniai mokėjimai</t>
  </si>
  <si>
    <t>Ilgalaikis finansinis turtas</t>
  </si>
  <si>
    <t xml:space="preserve">Mineraliniai ištekliai </t>
  </si>
  <si>
    <t>Kitas ilgalaikis turtas</t>
  </si>
  <si>
    <t>BIOLOGINIS TURTAS</t>
  </si>
  <si>
    <t>TRUMPALAIKIS TURTAS</t>
  </si>
  <si>
    <t>Atsargos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</si>
  <si>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</si>
  <si>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</si>
  <si>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</si>
  <si>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</si>
  <si>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>Ilgalaikis materialusis ir biologinis turtas, skirtas parduoti</t>
  </si>
  <si>
    <t>Išankstiniai apmokėjimai</t>
  </si>
  <si>
    <t>Per vienus metus gautinos sumos</t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</si>
  <si>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</si>
  <si>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</si>
  <si>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</si>
  <si>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</si>
  <si>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</si>
  <si>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</si>
  <si>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</si>
  <si>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</si>
  <si>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</si>
  <si>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</si>
  <si>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</si>
  <si>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</si>
  <si>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</si>
  <si>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Pinigai ir pinigų ekvivalentai</t>
  </si>
  <si>
    <t>IŠ VISO TURTO:</t>
  </si>
  <si>
    <t>FINANSAVIMO SUMOS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</si>
  <si>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</si>
  <si>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</si>
  <si>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</si>
  <si>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</si>
  <si>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ĮSIPAREIGOJIMAI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</si>
  <si>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</si>
  <si>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</si>
  <si>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</si>
  <si>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</si>
  <si>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</si>
  <si>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</si>
  <si>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</si>
  <si>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</si>
  <si>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</si>
  <si>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subsidijos, dotacijos ir finansavimo sumos</t>
  </si>
  <si>
    <t>Mokėtinos sumos į Europos Sąjungos biudžetą</t>
  </si>
  <si>
    <t>Mokėtinos sumos į biudžetus ir fondus</t>
  </si>
  <si>
    <t>II.6.1</t>
  </si>
  <si>
    <t>Grąžintinos finansavimo sumos</t>
  </si>
  <si>
    <t>II.6.2</t>
  </si>
  <si>
    <t>Kitos mokėtinos sumos biudžetui</t>
  </si>
  <si>
    <t>Mokėtinos socialinės išmokos</t>
  </si>
  <si>
    <t>Grąžintini mokesčiai, įmokos ir jų permokos</t>
  </si>
  <si>
    <t>Tiekėjams mokėtinos sumos</t>
  </si>
  <si>
    <t>II.10</t>
  </si>
  <si>
    <t>Su darbo santykiais susiję įsipareigojimai</t>
  </si>
  <si>
    <t>II.11</t>
  </si>
  <si>
    <t>Sukauptos mokėtinos sumos</t>
  </si>
  <si>
    <t>II.12</t>
  </si>
  <si>
    <t>Kiti trumpalaikiai įsipareigojimai</t>
  </si>
  <si>
    <t>GRYNASIS TURTAS</t>
  </si>
  <si>
    <t>Dalininkų kapitalas</t>
  </si>
  <si>
    <t>Rezervai</t>
  </si>
  <si>
    <t>Tikrosios vertės rezervas</t>
  </si>
  <si>
    <t>Kiti rezervai</t>
  </si>
  <si>
    <t>Nuosavybės metodo įtaka</t>
  </si>
  <si>
    <t>Sukauptas perviršis ar deficitas</t>
  </si>
  <si>
    <t>IV.1</t>
  </si>
  <si>
    <t>Einamųjų metų perviršis ar deficitas</t>
  </si>
  <si>
    <t>IV.2</t>
  </si>
  <si>
    <t>Ankstesnių metų perviršis ar deficitas</t>
  </si>
  <si>
    <t>MAŽUMOS DALIS</t>
  </si>
  <si>
    <t>IŠ VISO FINANSAVIMO SUMŲ, ĮSIPAREIGOJIMŲ, GRYNOJO TURTO IR MAŽUMOS DALIES:</t>
  </si>
  <si>
    <t>(viešojo sektoriaus subjekto vadovo arba jo įgalioto administracijos vadovo pareigų pavadinimas)</t>
  </si>
  <si>
    <t>(parašas)</t>
  </si>
  <si>
    <t>(vardas, pavardė)</t>
  </si>
  <si>
    <t>(ataskaitą parengusio asmens  pareigų pavadinimas)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</si>
</sst>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yyyy\ &quot;m.&quot;\ mmmm\ d\ &quot;d.&quot;"/>
  </numFmts>
  <fonts count="50">
    <font>
      <sz val="11"/>
      <name val="Calibri"/>
      <family val="0"/>
    </font>
    <font>
      <sz val="11"/>
      <color indexed="8"/>
      <name val="Calibri"/>
      <family val="0"/>
    </font>
    <font>
      <b/>
      <sz val="10"/>
      <color indexed="8"/>
      <name val="Times New Roman"/>
      <family val="0"/>
    </font>
    <font>
      <sz val="12"/>
      <color indexed="8"/>
      <name val="Times New Roman"/>
      <family val="0"/>
    </font>
    <font>
      <sz val="11"/>
      <color indexed="8"/>
      <name val="Times New Roman"/>
      <family val="0"/>
    </font>
    <font>
      <b/>
      <sz val="12"/>
      <color indexed="8"/>
      <name val="Times New Roman"/>
      <family val="0"/>
    </font>
    <font>
      <sz val="10"/>
      <color indexed="8"/>
      <name val="Times New Roman"/>
      <family val="0"/>
    </font>
    <font>
      <u val="single"/>
      <sz val="12"/>
      <color indexed="8"/>
      <name val="Times New Roman"/>
      <family val="0"/>
    </font>
    <font>
      <u val="single"/>
      <sz val="10"/>
      <color indexed="8"/>
      <name val="Times New Roman"/>
      <family val="0"/>
    </font>
    <font>
      <sz val="8"/>
      <color indexed="8"/>
      <name val="Times New Roman"/>
      <family val="0"/>
    </font>
    <font>
      <b/>
      <sz val="11"/>
      <color indexed="8"/>
      <name val="Times New Roman"/>
      <family val="0"/>
    </font>
    <font>
      <i/>
      <sz val="11"/>
      <color indexed="8"/>
      <name val="Times New Roman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Times New Roman"/>
      <family val="0"/>
    </font>
    <font>
      <b/>
      <sz val="10"/>
      <name val="Times New Roman"/>
      <family val="0"/>
    </font>
    <font>
      <sz val="9"/>
      <name val="Times New Roman"/>
      <family val="0"/>
    </font>
    <font>
      <i/>
      <sz val="10"/>
      <name val="Times New Roman"/>
      <family val="0"/>
    </font>
    <font>
      <u val="single"/>
      <sz val="10"/>
      <name val="Times New Roman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25"/>
      </right>
      <top style="thin">
        <color indexed="8"/>
      </top>
      <bottom style="thin">
        <color indexed="8"/>
      </bottom>
    </border>
    <border>
      <left>
        <color indexed="25"/>
      </left>
      <right>
        <color indexed="25"/>
      </right>
      <top style="thin">
        <color indexed="8"/>
      </top>
      <bottom style="thin">
        <color indexed="8"/>
      </bottom>
    </border>
    <border>
      <left>
        <color indexed="25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2" borderId="4" applyNumberFormat="0" applyAlignment="0" applyProtection="0"/>
    <xf numFmtId="0" fontId="43" fillId="23" borderId="5" applyNumberFormat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44" fillId="24" borderId="0" applyNumberFormat="0" applyBorder="0" applyAlignment="0" applyProtection="0"/>
    <xf numFmtId="0" fontId="0" fillId="0" borderId="0">
      <alignment vertical="top"/>
      <protection locked="0"/>
    </xf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0" fillId="31" borderId="6" applyNumberFormat="0" applyFont="0" applyAlignment="0" applyProtection="0"/>
    <xf numFmtId="0" fontId="45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46" fillId="22" borderId="5" applyNumberForma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</cellStyleXfs>
  <cellXfs count="125">
    <xf numFmtId="0" fontId="0" fillId="0" borderId="0" xfId="0" applyFont="1" applyAlignment="1">
      <alignment vertical="top"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vertical="center" wrapText="1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49" fontId="3" fillId="0" borderId="10" xfId="0" applyNumberFormat="1" applyFont="1" applyBorder="1" applyAlignment="1" applyProtection="1">
      <alignment vertical="center" wrapText="1"/>
      <protection/>
    </xf>
    <xf numFmtId="0" fontId="3" fillId="0" borderId="10" xfId="0" applyFont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4" fontId="3" fillId="0" borderId="10" xfId="0" applyNumberFormat="1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vertical="center"/>
      <protection/>
    </xf>
    <xf numFmtId="49" fontId="5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49" fontId="3" fillId="0" borderId="10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left" vertical="top" wrapText="1"/>
      <protection/>
    </xf>
    <xf numFmtId="0" fontId="6" fillId="0" borderId="0" xfId="0" applyFont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Alignment="1" applyProtection="1">
      <alignment horizontal="center" vertical="top" wrapText="1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left" vertical="center"/>
      <protection/>
    </xf>
    <xf numFmtId="0" fontId="5" fillId="0" borderId="12" xfId="0" applyFont="1" applyBorder="1" applyAlignment="1" applyProtection="1">
      <alignment vertical="center"/>
      <protection/>
    </xf>
    <xf numFmtId="0" fontId="5" fillId="0" borderId="13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vertical="center" wrapText="1"/>
      <protection/>
    </xf>
    <xf numFmtId="0" fontId="5" fillId="0" borderId="12" xfId="0" applyFont="1" applyBorder="1" applyAlignment="1" applyProtection="1">
      <alignment vertical="center" wrapText="1"/>
      <protection/>
    </xf>
    <xf numFmtId="0" fontId="5" fillId="0" borderId="13" xfId="0" applyFont="1" applyBorder="1" applyAlignment="1" applyProtection="1">
      <alignment vertical="center" wrapText="1"/>
      <protection/>
    </xf>
    <xf numFmtId="0" fontId="5" fillId="0" borderId="11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horizontal="left"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vertical="center" wrapText="1"/>
      <protection/>
    </xf>
    <xf numFmtId="0" fontId="3" fillId="0" borderId="12" xfId="0" applyFont="1" applyBorder="1" applyAlignment="1" applyProtection="1">
      <alignment vertical="center" wrapText="1"/>
      <protection/>
    </xf>
    <xf numFmtId="0" fontId="3" fillId="0" borderId="13" xfId="0" applyFont="1" applyBorder="1" applyAlignment="1" applyProtection="1">
      <alignment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3" xfId="0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justify"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right" vertical="center"/>
      <protection/>
    </xf>
    <xf numFmtId="164" fontId="10" fillId="0" borderId="0" xfId="0" applyNumberFormat="1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28" fillId="0" borderId="0" xfId="46" applyFont="1" applyFill="1" applyBorder="1" applyAlignment="1" applyProtection="1">
      <alignment horizontal="right" vertical="center"/>
      <protection/>
    </xf>
    <xf numFmtId="0" fontId="28" fillId="0" borderId="0" xfId="46" applyFont="1" applyFill="1" applyBorder="1" applyAlignment="1" applyProtection="1">
      <alignment/>
      <protection/>
    </xf>
    <xf numFmtId="0" fontId="28" fillId="0" borderId="0" xfId="46" applyFont="1" applyFill="1" applyBorder="1" applyAlignment="1" applyProtection="1">
      <alignment horizontal="left" vertical="center" indent="15"/>
      <protection/>
    </xf>
    <xf numFmtId="0" fontId="28" fillId="0" borderId="0" xfId="46" applyFont="1" applyFill="1" applyBorder="1" applyAlignment="1" applyProtection="1">
      <alignment horizontal="center" vertical="center"/>
      <protection/>
    </xf>
    <xf numFmtId="0" fontId="29" fillId="0" borderId="0" xfId="46" applyFont="1" applyFill="1" applyBorder="1" applyAlignment="1" applyProtection="1">
      <alignment horizontal="center" vertical="center"/>
      <protection/>
    </xf>
    <xf numFmtId="0" fontId="29" fillId="0" borderId="0" xfId="46" applyFont="1" applyFill="1" applyBorder="1" applyAlignment="1" applyProtection="1">
      <alignment horizontal="center"/>
      <protection/>
    </xf>
    <xf numFmtId="0" fontId="29" fillId="0" borderId="0" xfId="46" applyFont="1" applyFill="1" applyBorder="1" applyAlignment="1" applyProtection="1">
      <alignment horizontal="center" vertical="center"/>
      <protection/>
    </xf>
    <xf numFmtId="0" fontId="29" fillId="0" borderId="14" xfId="46" applyFont="1" applyFill="1" applyBorder="1" applyAlignment="1" applyProtection="1">
      <alignment horizontal="center" vertical="center"/>
      <protection/>
    </xf>
    <xf numFmtId="0" fontId="30" fillId="0" borderId="0" xfId="46" applyFont="1" applyFill="1" applyBorder="1" applyAlignment="1" applyProtection="1">
      <alignment horizontal="center" vertical="center"/>
      <protection/>
    </xf>
    <xf numFmtId="0" fontId="29" fillId="0" borderId="0" xfId="46" applyFont="1" applyFill="1" applyBorder="1" applyAlignment="1" applyProtection="1">
      <alignment horizontal="right" vertical="center"/>
      <protection/>
    </xf>
    <xf numFmtId="0" fontId="29" fillId="0" borderId="0" xfId="46" applyFont="1" applyFill="1" applyBorder="1" applyAlignment="1" applyProtection="1">
      <alignment vertical="center"/>
      <protection/>
    </xf>
    <xf numFmtId="0" fontId="29" fillId="0" borderId="0" xfId="46" applyFont="1" applyFill="1" applyBorder="1" applyAlignment="1" applyProtection="1">
      <alignment horizontal="right" vertical="center"/>
      <protection/>
    </xf>
    <xf numFmtId="0" fontId="28" fillId="0" borderId="0" xfId="46" applyFont="1" applyFill="1" applyBorder="1" applyAlignment="1" applyProtection="1">
      <alignment horizontal="right" vertical="center"/>
      <protection/>
    </xf>
    <xf numFmtId="0" fontId="28" fillId="0" borderId="0" xfId="46" applyFont="1" applyFill="1" applyBorder="1" applyAlignment="1" applyProtection="1">
      <alignment horizontal="right"/>
      <protection/>
    </xf>
    <xf numFmtId="0" fontId="31" fillId="0" borderId="0" xfId="46" applyFont="1" applyFill="1" applyBorder="1" applyAlignment="1" applyProtection="1">
      <alignment vertical="center"/>
      <protection/>
    </xf>
    <xf numFmtId="0" fontId="31" fillId="0" borderId="0" xfId="46" applyFont="1" applyFill="1" applyBorder="1" applyAlignment="1" applyProtection="1">
      <alignment horizontal="right" vertical="center"/>
      <protection/>
    </xf>
    <xf numFmtId="0" fontId="29" fillId="0" borderId="15" xfId="46" applyFont="1" applyFill="1" applyBorder="1" applyAlignment="1" applyProtection="1">
      <alignment horizontal="center" vertical="center" wrapText="1"/>
      <protection/>
    </xf>
    <xf numFmtId="0" fontId="29" fillId="33" borderId="16" xfId="46" applyFont="1" applyFill="1" applyBorder="1" applyAlignment="1" applyProtection="1">
      <alignment horizontal="center" vertical="center" wrapText="1"/>
      <protection/>
    </xf>
    <xf numFmtId="0" fontId="29" fillId="33" borderId="17" xfId="46" applyFont="1" applyFill="1" applyBorder="1" applyAlignment="1" applyProtection="1">
      <alignment horizontal="center" vertical="center" wrapText="1"/>
      <protection/>
    </xf>
    <xf numFmtId="0" fontId="29" fillId="33" borderId="15" xfId="46" applyFont="1" applyFill="1" applyBorder="1" applyAlignment="1" applyProtection="1">
      <alignment horizontal="center" vertical="center" wrapText="1"/>
      <protection/>
    </xf>
    <xf numFmtId="0" fontId="29" fillId="33" borderId="15" xfId="46" applyFont="1" applyFill="1" applyBorder="1" applyAlignment="1" applyProtection="1">
      <alignment vertical="center" wrapText="1"/>
      <protection/>
    </xf>
    <xf numFmtId="0" fontId="29" fillId="33" borderId="15" xfId="46" applyFont="1" applyFill="1" applyBorder="1" applyAlignment="1" applyProtection="1">
      <alignment vertical="center"/>
      <protection/>
    </xf>
    <xf numFmtId="0" fontId="28" fillId="33" borderId="15" xfId="46" applyFont="1" applyFill="1" applyBorder="1" applyAlignment="1" applyProtection="1">
      <alignment vertical="center" wrapText="1"/>
      <protection/>
    </xf>
    <xf numFmtId="0" fontId="28" fillId="33" borderId="16" xfId="46" applyFont="1" applyFill="1" applyBorder="1" applyAlignment="1" applyProtection="1">
      <alignment horizontal="left" vertical="center"/>
      <protection/>
    </xf>
    <xf numFmtId="0" fontId="28" fillId="33" borderId="17" xfId="46" applyFont="1" applyFill="1" applyBorder="1" applyAlignment="1" applyProtection="1">
      <alignment horizontal="left" vertical="center"/>
      <protection/>
    </xf>
    <xf numFmtId="0" fontId="28" fillId="33" borderId="15" xfId="46" applyFont="1" applyFill="1" applyBorder="1" applyAlignment="1" applyProtection="1">
      <alignment horizontal="left" vertical="center"/>
      <protection/>
    </xf>
    <xf numFmtId="0" fontId="28" fillId="33" borderId="16" xfId="46" applyFont="1" applyFill="1" applyBorder="1" applyAlignment="1" applyProtection="1">
      <alignment horizontal="left" vertical="center" indent="1"/>
      <protection/>
    </xf>
    <xf numFmtId="0" fontId="28" fillId="33" borderId="17" xfId="46" applyFont="1" applyFill="1" applyBorder="1" applyAlignment="1" applyProtection="1">
      <alignment horizontal="left" vertical="center" indent="1"/>
      <protection/>
    </xf>
    <xf numFmtId="2" fontId="28" fillId="33" borderId="15" xfId="46" applyNumberFormat="1" applyFont="1" applyFill="1" applyBorder="1" applyAlignment="1" applyProtection="1">
      <alignment vertical="center" wrapText="1"/>
      <protection/>
    </xf>
    <xf numFmtId="0" fontId="28" fillId="0" borderId="16" xfId="46" applyFont="1" applyFill="1" applyBorder="1" applyAlignment="1" applyProtection="1">
      <alignment horizontal="left" vertical="center" indent="1"/>
      <protection/>
    </xf>
    <xf numFmtId="0" fontId="28" fillId="0" borderId="17" xfId="46" applyFont="1" applyFill="1" applyBorder="1" applyAlignment="1" applyProtection="1">
      <alignment horizontal="left" vertical="center" indent="1"/>
      <protection/>
    </xf>
    <xf numFmtId="0" fontId="28" fillId="33" borderId="16" xfId="46" applyFont="1" applyFill="1" applyBorder="1" applyAlignment="1" applyProtection="1">
      <alignment vertical="center"/>
      <protection/>
    </xf>
    <xf numFmtId="0" fontId="28" fillId="33" borderId="17" xfId="46" applyFont="1" applyFill="1" applyBorder="1" applyAlignment="1" applyProtection="1">
      <alignment vertical="center"/>
      <protection/>
    </xf>
    <xf numFmtId="0" fontId="28" fillId="0" borderId="15" xfId="46" applyFont="1" applyFill="1" applyBorder="1" applyAlignment="1" applyProtection="1">
      <alignment vertical="center" wrapText="1"/>
      <protection/>
    </xf>
    <xf numFmtId="0" fontId="28" fillId="0" borderId="16" xfId="46" applyFont="1" applyFill="1" applyBorder="1" applyAlignment="1" applyProtection="1">
      <alignment vertical="center"/>
      <protection/>
    </xf>
    <xf numFmtId="0" fontId="28" fillId="0" borderId="17" xfId="46" applyFont="1" applyFill="1" applyBorder="1" applyAlignment="1" applyProtection="1">
      <alignment vertical="center"/>
      <protection/>
    </xf>
    <xf numFmtId="0" fontId="29" fillId="33" borderId="16" xfId="46" applyFont="1" applyFill="1" applyBorder="1" applyAlignment="1" applyProtection="1">
      <alignment vertical="center"/>
      <protection/>
    </xf>
    <xf numFmtId="0" fontId="29" fillId="33" borderId="17" xfId="46" applyFont="1" applyFill="1" applyBorder="1" applyAlignment="1" applyProtection="1">
      <alignment vertical="center"/>
      <protection/>
    </xf>
    <xf numFmtId="0" fontId="29" fillId="0" borderId="15" xfId="46" applyFont="1" applyFill="1" applyBorder="1" applyAlignment="1" applyProtection="1">
      <alignment vertical="center" wrapText="1"/>
      <protection/>
    </xf>
    <xf numFmtId="0" fontId="29" fillId="0" borderId="16" xfId="46" applyFont="1" applyFill="1" applyBorder="1" applyAlignment="1" applyProtection="1">
      <alignment vertical="center"/>
      <protection/>
    </xf>
    <xf numFmtId="0" fontId="29" fillId="0" borderId="17" xfId="46" applyFont="1" applyFill="1" applyBorder="1" applyAlignment="1" applyProtection="1">
      <alignment vertical="center"/>
      <protection/>
    </xf>
    <xf numFmtId="0" fontId="28" fillId="0" borderId="15" xfId="46" applyFont="1" applyFill="1" applyBorder="1" applyAlignment="1" applyProtection="1">
      <alignment vertical="center"/>
      <protection/>
    </xf>
    <xf numFmtId="0" fontId="28" fillId="0" borderId="16" xfId="46" applyFont="1" applyFill="1" applyBorder="1" applyAlignment="1" applyProtection="1">
      <alignment horizontal="left" vertical="center" indent="3"/>
      <protection/>
    </xf>
    <xf numFmtId="0" fontId="28" fillId="0" borderId="17" xfId="46" applyFont="1" applyFill="1" applyBorder="1" applyAlignment="1" applyProtection="1">
      <alignment horizontal="left" vertical="center" indent="3"/>
      <protection/>
    </xf>
    <xf numFmtId="0" fontId="28" fillId="33" borderId="16" xfId="46" applyFont="1" applyFill="1" applyBorder="1" applyAlignment="1" applyProtection="1">
      <alignment horizontal="left" vertical="center" wrapText="1"/>
      <protection/>
    </xf>
    <xf numFmtId="0" fontId="28" fillId="33" borderId="17" xfId="46" applyFont="1" applyFill="1" applyBorder="1" applyAlignment="1" applyProtection="1">
      <alignment horizontal="left" vertical="center" wrapText="1"/>
      <protection/>
    </xf>
    <xf numFmtId="0" fontId="28" fillId="0" borderId="0" xfId="46" applyFont="1" applyFill="1" applyBorder="1" applyAlignment="1" applyProtection="1">
      <alignment vertical="center" wrapText="1"/>
      <protection/>
    </xf>
    <xf numFmtId="0" fontId="32" fillId="0" borderId="0" xfId="46" applyFont="1" applyFill="1" applyBorder="1" applyAlignment="1" applyProtection="1">
      <alignment horizontal="left"/>
      <protection/>
    </xf>
    <xf numFmtId="0" fontId="28" fillId="0" borderId="14" xfId="46" applyFont="1" applyFill="1" applyBorder="1" applyAlignment="1" applyProtection="1">
      <alignment/>
      <protection/>
    </xf>
    <xf numFmtId="0" fontId="32" fillId="0" borderId="0" xfId="46" applyFont="1" applyFill="1" applyBorder="1" applyAlignment="1" applyProtection="1">
      <alignment horizontal="center" vertical="center" wrapText="1"/>
      <protection/>
    </xf>
    <xf numFmtId="0" fontId="28" fillId="0" borderId="0" xfId="46" applyFont="1" applyFill="1" applyBorder="1" applyAlignment="1" applyProtection="1">
      <alignment horizontal="left" vertical="top" wrapText="1"/>
      <protection/>
    </xf>
    <xf numFmtId="0" fontId="28" fillId="0" borderId="0" xfId="46" applyFont="1" applyFill="1" applyBorder="1" applyAlignment="1" applyProtection="1">
      <alignment horizontal="center" vertical="top" wrapText="1"/>
      <protection/>
    </xf>
    <xf numFmtId="0" fontId="28" fillId="0" borderId="0" xfId="46" applyFont="1" applyFill="1" applyBorder="1" applyAlignment="1" applyProtection="1">
      <alignment horizontal="center" vertical="top" wrapText="1"/>
      <protection/>
    </xf>
    <xf numFmtId="0" fontId="28" fillId="0" borderId="0" xfId="46" applyFont="1" applyFill="1" applyBorder="1" applyAlignment="1" applyProtection="1">
      <alignment vertical="top" wrapText="1"/>
      <protection/>
    </xf>
    <xf numFmtId="0" fontId="28" fillId="0" borderId="0" xfId="46" applyFont="1" applyFill="1" applyBorder="1" applyAlignment="1" applyProtection="1">
      <alignment horizontal="center" vertical="center" wrapText="1"/>
      <protection/>
    </xf>
    <xf numFmtId="0" fontId="32" fillId="0" borderId="0" xfId="46" applyFont="1" applyFill="1" applyBorder="1" applyAlignment="1" applyProtection="1">
      <alignment horizontal="left" vertical="center" wrapText="1"/>
      <protection/>
    </xf>
    <xf numFmtId="0" fontId="32" fillId="0" borderId="0" xfId="46" applyFont="1" applyFill="1" applyBorder="1" applyAlignment="1" applyProtection="1">
      <alignment horizontal="center" vertical="top" wrapText="1"/>
      <protection/>
    </xf>
    <xf numFmtId="0" fontId="28" fillId="0" borderId="0" xfId="46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" xfId="46"/>
    <cellStyle name="Paryškinimas 1" xfId="47"/>
    <cellStyle name="Paryškinimas 2" xfId="48"/>
    <cellStyle name="Paryškinimas 3" xfId="49"/>
    <cellStyle name="Paryškinimas 4" xfId="50"/>
    <cellStyle name="Paryškinimas 5" xfId="51"/>
    <cellStyle name="Paryškinimas 6" xfId="52"/>
    <cellStyle name="Pastaba" xfId="53"/>
    <cellStyle name="Pavadinimas" xfId="54"/>
    <cellStyle name="Percent" xfId="55"/>
    <cellStyle name="Skaičiavimas" xfId="56"/>
    <cellStyle name="Suma" xfId="57"/>
    <cellStyle name="Susietas langelis" xfId="58"/>
    <cellStyle name="Tikrinimo langelis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defaultGridColor="0" zoomScalePageLayoutView="0" colorId="9" workbookViewId="0" topLeftCell="A1">
      <selection activeCell="A14" sqref="A14:I14"/>
    </sheetView>
  </sheetViews>
  <sheetFormatPr defaultColWidth="9.140625" defaultRowHeight="12.75" customHeight="1"/>
  <cols>
    <col min="1" max="1" width="8.00390625" style="5" customWidth="1"/>
    <col min="2" max="2" width="1.57421875" style="5" hidden="1" customWidth="1"/>
    <col min="3" max="3" width="30.140625" style="5" customWidth="1"/>
    <col min="4" max="4" width="18.28125" style="5" customWidth="1"/>
    <col min="5" max="5" width="9.140625" style="5" hidden="1" customWidth="1"/>
    <col min="6" max="6" width="11.7109375" style="5" customWidth="1"/>
    <col min="7" max="7" width="11.8515625" style="5" customWidth="1"/>
    <col min="8" max="9" width="16.00390625" style="5" customWidth="1"/>
    <col min="10" max="16384" width="9.140625" style="5" customWidth="1"/>
  </cols>
  <sheetData>
    <row r="1" spans="7:8" ht="12.75" customHeight="1">
      <c r="G1" s="1"/>
      <c r="H1" s="1"/>
    </row>
    <row r="2" spans="4:9" ht="15.75" customHeight="1">
      <c r="D2" s="2"/>
      <c r="G2" s="3" t="s">
        <v>0</v>
      </c>
      <c r="H2" s="4"/>
      <c r="I2" s="4"/>
    </row>
    <row r="3" spans="7:9" ht="15.75" customHeight="1">
      <c r="G3" s="3" t="s">
        <v>1</v>
      </c>
      <c r="H3" s="4"/>
      <c r="I3" s="4"/>
    </row>
    <row r="5" spans="1:9" ht="15.75" customHeight="1">
      <c r="A5" s="61" t="s">
        <v>2</v>
      </c>
      <c r="B5" s="55"/>
      <c r="C5" s="55"/>
      <c r="D5" s="55"/>
      <c r="E5" s="55"/>
      <c r="F5" s="55"/>
      <c r="G5" s="55"/>
      <c r="H5" s="55"/>
      <c r="I5" s="55"/>
    </row>
    <row r="6" spans="1:9" ht="15.75" customHeight="1">
      <c r="A6" s="61" t="s">
        <v>3</v>
      </c>
      <c r="B6" s="55"/>
      <c r="C6" s="55"/>
      <c r="D6" s="55"/>
      <c r="E6" s="55"/>
      <c r="F6" s="55"/>
      <c r="G6" s="55"/>
      <c r="H6" s="55"/>
      <c r="I6" s="55"/>
    </row>
    <row r="7" spans="1:9" ht="15.75" customHeight="1">
      <c r="A7" s="62" t="s">
        <v>4</v>
      </c>
      <c r="B7" s="63"/>
      <c r="C7" s="63"/>
      <c r="D7" s="63"/>
      <c r="E7" s="63"/>
      <c r="F7" s="63"/>
      <c r="G7" s="63"/>
      <c r="H7" s="63"/>
      <c r="I7" s="63"/>
    </row>
    <row r="8" spans="1:9" s="6" customFormat="1" ht="11.25" customHeight="1">
      <c r="A8" s="64" t="s">
        <v>5</v>
      </c>
      <c r="B8" s="65"/>
      <c r="C8" s="65"/>
      <c r="D8" s="65"/>
      <c r="E8" s="65"/>
      <c r="F8" s="65"/>
      <c r="G8" s="65"/>
      <c r="H8" s="65"/>
      <c r="I8" s="65"/>
    </row>
    <row r="9" spans="1:9" ht="15.75" customHeight="1">
      <c r="A9" s="62" t="s">
        <v>110</v>
      </c>
      <c r="B9" s="66"/>
      <c r="C9" s="66"/>
      <c r="D9" s="66"/>
      <c r="E9" s="66"/>
      <c r="F9" s="66"/>
      <c r="G9" s="66"/>
      <c r="H9" s="66"/>
      <c r="I9" s="66"/>
    </row>
    <row r="10" spans="1:9" s="6" customFormat="1" ht="11.25" customHeight="1">
      <c r="A10" s="64" t="s">
        <v>6</v>
      </c>
      <c r="B10" s="65"/>
      <c r="C10" s="65"/>
      <c r="D10" s="65"/>
      <c r="E10" s="65"/>
      <c r="F10" s="65"/>
      <c r="G10" s="65"/>
      <c r="H10" s="65"/>
      <c r="I10" s="65"/>
    </row>
    <row r="11" spans="1:9" ht="12.75" customHeight="1">
      <c r="A11" s="54"/>
      <c r="B11" s="55"/>
      <c r="C11" s="55"/>
      <c r="D11" s="55"/>
      <c r="E11" s="55"/>
      <c r="F11" s="55"/>
      <c r="G11" s="55"/>
      <c r="H11" s="55"/>
      <c r="I11" s="55"/>
    </row>
    <row r="12" spans="1:9" ht="15" customHeight="1">
      <c r="A12" s="56"/>
      <c r="B12" s="50"/>
      <c r="C12" s="50"/>
      <c r="D12" s="50"/>
      <c r="E12" s="50"/>
      <c r="F12" s="50"/>
      <c r="G12" s="50"/>
      <c r="H12" s="50"/>
      <c r="I12" s="50"/>
    </row>
    <row r="13" spans="1:9" ht="14.25" customHeight="1">
      <c r="A13" s="57" t="s">
        <v>111</v>
      </c>
      <c r="B13" s="58"/>
      <c r="C13" s="58"/>
      <c r="D13" s="58"/>
      <c r="E13" s="58"/>
      <c r="F13" s="58"/>
      <c r="G13" s="58"/>
      <c r="H13" s="58"/>
      <c r="I13" s="58"/>
    </row>
    <row r="14" spans="1:9" ht="15" customHeight="1">
      <c r="A14" s="49"/>
      <c r="B14" s="50"/>
      <c r="C14" s="50"/>
      <c r="D14" s="50"/>
      <c r="E14" s="50"/>
      <c r="F14" s="50"/>
      <c r="G14" s="50"/>
      <c r="H14" s="50"/>
      <c r="I14" s="50"/>
    </row>
    <row r="15" spans="1:9" ht="14.25" customHeight="1">
      <c r="A15" s="59" t="s">
        <v>7</v>
      </c>
      <c r="B15" s="59"/>
      <c r="C15" s="59"/>
      <c r="D15" s="60" t="s">
        <v>8</v>
      </c>
      <c r="E15" s="60"/>
      <c r="F15" s="60"/>
      <c r="G15" s="7" t="s">
        <v>9</v>
      </c>
      <c r="H15" s="7"/>
      <c r="I15" s="7"/>
    </row>
    <row r="16" spans="1:9" ht="9.75" customHeight="1">
      <c r="A16" s="8"/>
      <c r="B16" s="3"/>
      <c r="C16" s="3"/>
      <c r="D16" s="3"/>
      <c r="E16" s="3"/>
      <c r="F16" s="3"/>
      <c r="G16" s="3"/>
      <c r="H16" s="3"/>
      <c r="I16" s="3"/>
    </row>
    <row r="17" spans="1:9" ht="15" customHeight="1">
      <c r="A17" s="49" t="s">
        <v>10</v>
      </c>
      <c r="B17" s="50"/>
      <c r="C17" s="50"/>
      <c r="D17" s="50"/>
      <c r="E17" s="50"/>
      <c r="F17" s="50"/>
      <c r="G17" s="50"/>
      <c r="H17" s="50"/>
      <c r="I17" s="50"/>
    </row>
    <row r="18" spans="1:9" ht="15" customHeight="1">
      <c r="A18" s="49" t="s">
        <v>11</v>
      </c>
      <c r="B18" s="50"/>
      <c r="C18" s="50"/>
      <c r="D18" s="50"/>
      <c r="E18" s="50"/>
      <c r="F18" s="50"/>
      <c r="G18" s="50"/>
      <c r="H18" s="50"/>
      <c r="I18" s="50"/>
    </row>
    <row r="19" spans="1:9" s="3" customFormat="1" ht="15" customHeight="1">
      <c r="A19" s="51" t="s">
        <v>12</v>
      </c>
      <c r="B19" s="50"/>
      <c r="C19" s="50"/>
      <c r="D19" s="50"/>
      <c r="E19" s="50"/>
      <c r="F19" s="50"/>
      <c r="G19" s="50"/>
      <c r="H19" s="50"/>
      <c r="I19" s="50"/>
    </row>
    <row r="20" spans="1:9" s="9" customFormat="1" ht="50.25" customHeight="1">
      <c r="A20" s="52" t="s">
        <v>13</v>
      </c>
      <c r="B20" s="53"/>
      <c r="C20" s="52" t="s">
        <v>14</v>
      </c>
      <c r="D20" s="44"/>
      <c r="E20" s="44"/>
      <c r="F20" s="45"/>
      <c r="G20" s="10" t="s">
        <v>15</v>
      </c>
      <c r="H20" s="10" t="s">
        <v>16</v>
      </c>
      <c r="I20" s="10" t="s">
        <v>17</v>
      </c>
    </row>
    <row r="21" spans="1:9" s="1" customFormat="1" ht="15.75" customHeight="1">
      <c r="A21" s="11" t="s">
        <v>18</v>
      </c>
      <c r="B21" s="12" t="s">
        <v>19</v>
      </c>
      <c r="C21" s="35" t="s">
        <v>19</v>
      </c>
      <c r="D21" s="33"/>
      <c r="E21" s="33"/>
      <c r="F21" s="34"/>
      <c r="G21" s="13"/>
      <c r="H21" s="14">
        <f>SUM(H22,H27,H28)</f>
        <v>375164.02999999997</v>
      </c>
      <c r="I21" s="14">
        <f>SUM(I22,I27,I28)</f>
        <v>310836.39999999997</v>
      </c>
    </row>
    <row r="22" spans="1:9" ht="15.75" customHeight="1">
      <c r="A22" s="15" t="s">
        <v>20</v>
      </c>
      <c r="B22" s="16" t="s">
        <v>21</v>
      </c>
      <c r="C22" s="46" t="s">
        <v>21</v>
      </c>
      <c r="D22" s="47"/>
      <c r="E22" s="47"/>
      <c r="F22" s="48"/>
      <c r="G22" s="17"/>
      <c r="H22" s="18">
        <f>SUM(H23:H26)</f>
        <v>370155.47</v>
      </c>
      <c r="I22" s="18">
        <f>SUM(I23:I26)</f>
        <v>305905.07999999996</v>
      </c>
    </row>
    <row r="23" spans="1:9" ht="15.75" customHeight="1">
      <c r="A23" s="15" t="s">
        <v>22</v>
      </c>
      <c r="B23" s="16" t="s">
        <v>23</v>
      </c>
      <c r="C23" s="46" t="s">
        <v>23</v>
      </c>
      <c r="D23" s="47"/>
      <c r="E23" s="47"/>
      <c r="F23" s="48"/>
      <c r="G23" s="17"/>
      <c r="H23" s="18">
        <v>221506.48</v>
      </c>
      <c r="I23" s="18">
        <v>190468.99</v>
      </c>
    </row>
    <row r="24" spans="1:9" ht="15.75" customHeight="1">
      <c r="A24" s="15" t="s">
        <v>24</v>
      </c>
      <c r="B24" s="19" t="s">
        <v>25</v>
      </c>
      <c r="C24" s="43" t="s">
        <v>25</v>
      </c>
      <c r="D24" s="44"/>
      <c r="E24" s="44"/>
      <c r="F24" s="45"/>
      <c r="G24" s="17"/>
      <c r="H24" s="18">
        <v>145009.74</v>
      </c>
      <c r="I24" s="18">
        <v>110834.49</v>
      </c>
    </row>
    <row r="25" spans="1:9" ht="15.75" customHeight="1">
      <c r="A25" s="15" t="s">
        <v>26</v>
      </c>
      <c r="B25" s="16" t="s">
        <v>27</v>
      </c>
      <c r="C25" s="43" t="s">
        <v>27</v>
      </c>
      <c r="D25" s="44"/>
      <c r="E25" s="44"/>
      <c r="F25" s="45"/>
      <c r="G25" s="17"/>
      <c r="H25" s="18">
        <v>2700.96</v>
      </c>
      <c r="I25" s="18">
        <v>4431.97</v>
      </c>
    </row>
    <row r="26" spans="1:9" ht="15.75" customHeight="1">
      <c r="A26" s="15" t="s">
        <v>28</v>
      </c>
      <c r="B26" s="19" t="s">
        <v>29</v>
      </c>
      <c r="C26" s="43" t="s">
        <v>29</v>
      </c>
      <c r="D26" s="44"/>
      <c r="E26" s="44"/>
      <c r="F26" s="45"/>
      <c r="G26" s="17"/>
      <c r="H26" s="18">
        <v>938.29</v>
      </c>
      <c r="I26" s="18">
        <v>169.63</v>
      </c>
    </row>
    <row r="27" spans="1:9" ht="15.75" customHeight="1">
      <c r="A27" s="15" t="s">
        <v>30</v>
      </c>
      <c r="B27" s="16" t="s">
        <v>31</v>
      </c>
      <c r="C27" s="43" t="s">
        <v>31</v>
      </c>
      <c r="D27" s="44"/>
      <c r="E27" s="44"/>
      <c r="F27" s="45"/>
      <c r="G27" s="17"/>
      <c r="H27" s="18"/>
      <c r="I27" s="18"/>
    </row>
    <row r="28" spans="1:9" ht="15.75" customHeight="1">
      <c r="A28" s="15" t="s">
        <v>32</v>
      </c>
      <c r="B28" s="16" t="s">
        <v>33</v>
      </c>
      <c r="C28" s="43" t="s">
        <v>33</v>
      </c>
      <c r="D28" s="44"/>
      <c r="E28" s="44"/>
      <c r="F28" s="45"/>
      <c r="G28" s="17"/>
      <c r="H28" s="18">
        <f>SUM(H29:H30)</f>
        <v>5008.56</v>
      </c>
      <c r="I28" s="18">
        <f>SUM(I29:I30)</f>
        <v>4931.32</v>
      </c>
    </row>
    <row r="29" spans="1:9" ht="15.75" customHeight="1">
      <c r="A29" s="15" t="s">
        <v>34</v>
      </c>
      <c r="B29" s="19" t="s">
        <v>35</v>
      </c>
      <c r="C29" s="43" t="s">
        <v>35</v>
      </c>
      <c r="D29" s="44"/>
      <c r="E29" s="44"/>
      <c r="F29" s="45"/>
      <c r="G29" s="17"/>
      <c r="H29" s="18">
        <v>5008.56</v>
      </c>
      <c r="I29" s="18">
        <v>4931.32</v>
      </c>
    </row>
    <row r="30" spans="1:9" ht="15.75" customHeight="1">
      <c r="A30" s="15" t="s">
        <v>36</v>
      </c>
      <c r="B30" s="19" t="s">
        <v>37</v>
      </c>
      <c r="C30" s="43" t="s">
        <v>37</v>
      </c>
      <c r="D30" s="44"/>
      <c r="E30" s="44"/>
      <c r="F30" s="45"/>
      <c r="G30" s="17"/>
      <c r="H30" s="18"/>
      <c r="I30" s="18"/>
    </row>
    <row r="31" spans="1:9" s="1" customFormat="1" ht="15.75" customHeight="1">
      <c r="A31" s="11" t="s">
        <v>38</v>
      </c>
      <c r="B31" s="12" t="s">
        <v>39</v>
      </c>
      <c r="C31" s="35" t="s">
        <v>39</v>
      </c>
      <c r="D31" s="36"/>
      <c r="E31" s="36"/>
      <c r="F31" s="37"/>
      <c r="G31" s="13"/>
      <c r="H31" s="14">
        <f>SUM(H32:H45)</f>
        <v>375315.25</v>
      </c>
      <c r="I31" s="14">
        <f>SUM(I32:I45)</f>
        <v>310161.4</v>
      </c>
    </row>
    <row r="32" spans="1:9" ht="15.75" customHeight="1">
      <c r="A32" s="15" t="s">
        <v>20</v>
      </c>
      <c r="B32" s="16" t="s">
        <v>40</v>
      </c>
      <c r="C32" s="43" t="s">
        <v>41</v>
      </c>
      <c r="D32" s="40"/>
      <c r="E32" s="40"/>
      <c r="F32" s="41"/>
      <c r="G32" s="17"/>
      <c r="H32" s="18">
        <v>281003.88</v>
      </c>
      <c r="I32" s="18">
        <v>244746.72</v>
      </c>
    </row>
    <row r="33" spans="1:9" ht="15.75" customHeight="1">
      <c r="A33" s="15" t="s">
        <v>30</v>
      </c>
      <c r="B33" s="16" t="s">
        <v>42</v>
      </c>
      <c r="C33" s="43" t="s">
        <v>43</v>
      </c>
      <c r="D33" s="40"/>
      <c r="E33" s="40"/>
      <c r="F33" s="41"/>
      <c r="G33" s="17"/>
      <c r="H33" s="18">
        <v>13409.54</v>
      </c>
      <c r="I33" s="18">
        <v>13264.36</v>
      </c>
    </row>
    <row r="34" spans="1:9" ht="15.75" customHeight="1">
      <c r="A34" s="15" t="s">
        <v>32</v>
      </c>
      <c r="B34" s="16" t="s">
        <v>44</v>
      </c>
      <c r="C34" s="43" t="s">
        <v>45</v>
      </c>
      <c r="D34" s="40"/>
      <c r="E34" s="40"/>
      <c r="F34" s="41"/>
      <c r="G34" s="17"/>
      <c r="H34" s="18">
        <v>38816.18</v>
      </c>
      <c r="I34" s="18">
        <v>18523.77</v>
      </c>
    </row>
    <row r="35" spans="1:9" ht="15.75" customHeight="1">
      <c r="A35" s="15" t="s">
        <v>46</v>
      </c>
      <c r="B35" s="16" t="s">
        <v>47</v>
      </c>
      <c r="C35" s="46" t="s">
        <v>48</v>
      </c>
      <c r="D35" s="40"/>
      <c r="E35" s="40"/>
      <c r="F35" s="41"/>
      <c r="G35" s="17"/>
      <c r="H35" s="18"/>
      <c r="I35" s="18"/>
    </row>
    <row r="36" spans="1:9" ht="15.75" customHeight="1">
      <c r="A36" s="15" t="s">
        <v>49</v>
      </c>
      <c r="B36" s="16" t="s">
        <v>50</v>
      </c>
      <c r="C36" s="46" t="s">
        <v>51</v>
      </c>
      <c r="D36" s="40"/>
      <c r="E36" s="40"/>
      <c r="F36" s="41"/>
      <c r="G36" s="17"/>
      <c r="H36" s="18">
        <v>9351.11</v>
      </c>
      <c r="I36" s="18">
        <v>7427.13</v>
      </c>
    </row>
    <row r="37" spans="1:9" ht="15.75" customHeight="1">
      <c r="A37" s="15" t="s">
        <v>52</v>
      </c>
      <c r="B37" s="16" t="s">
        <v>53</v>
      </c>
      <c r="C37" s="46" t="s">
        <v>54</v>
      </c>
      <c r="D37" s="40"/>
      <c r="E37" s="40"/>
      <c r="F37" s="41"/>
      <c r="G37" s="17"/>
      <c r="H37" s="18">
        <v>195.58</v>
      </c>
      <c r="I37" s="18">
        <v>195</v>
      </c>
    </row>
    <row r="38" spans="1:9" ht="15.75" customHeight="1">
      <c r="A38" s="15" t="s">
        <v>55</v>
      </c>
      <c r="B38" s="16" t="s">
        <v>56</v>
      </c>
      <c r="C38" s="46" t="s">
        <v>57</v>
      </c>
      <c r="D38" s="40"/>
      <c r="E38" s="40"/>
      <c r="F38" s="41"/>
      <c r="G38" s="17"/>
      <c r="H38" s="18"/>
      <c r="I38" s="18"/>
    </row>
    <row r="39" spans="1:9" ht="15.75" customHeight="1">
      <c r="A39" s="15" t="s">
        <v>58</v>
      </c>
      <c r="B39" s="16" t="s">
        <v>59</v>
      </c>
      <c r="C39" s="43" t="s">
        <v>59</v>
      </c>
      <c r="D39" s="40"/>
      <c r="E39" s="40"/>
      <c r="F39" s="41"/>
      <c r="G39" s="17"/>
      <c r="H39" s="18"/>
      <c r="I39" s="18"/>
    </row>
    <row r="40" spans="1:9" ht="15.75" customHeight="1">
      <c r="A40" s="15" t="s">
        <v>60</v>
      </c>
      <c r="B40" s="16" t="s">
        <v>61</v>
      </c>
      <c r="C40" s="46" t="s">
        <v>61</v>
      </c>
      <c r="D40" s="40"/>
      <c r="E40" s="40"/>
      <c r="F40" s="41"/>
      <c r="G40" s="17"/>
      <c r="H40" s="18">
        <v>8272.52</v>
      </c>
      <c r="I40" s="18">
        <v>2139.85</v>
      </c>
    </row>
    <row r="41" spans="1:9" ht="15.75" customHeight="1">
      <c r="A41" s="15" t="s">
        <v>62</v>
      </c>
      <c r="B41" s="16" t="s">
        <v>63</v>
      </c>
      <c r="C41" s="43" t="s">
        <v>64</v>
      </c>
      <c r="D41" s="44"/>
      <c r="E41" s="44"/>
      <c r="F41" s="45"/>
      <c r="G41" s="17"/>
      <c r="H41" s="18">
        <v>13083.2</v>
      </c>
      <c r="I41" s="18">
        <v>12142.5</v>
      </c>
    </row>
    <row r="42" spans="1:9" ht="15.75" customHeight="1">
      <c r="A42" s="15" t="s">
        <v>65</v>
      </c>
      <c r="B42" s="16" t="s">
        <v>66</v>
      </c>
      <c r="C42" s="43" t="s">
        <v>67</v>
      </c>
      <c r="D42" s="40"/>
      <c r="E42" s="40"/>
      <c r="F42" s="41"/>
      <c r="G42" s="17"/>
      <c r="H42" s="18"/>
      <c r="I42" s="18"/>
    </row>
    <row r="43" spans="1:9" ht="15.75" customHeight="1">
      <c r="A43" s="15" t="s">
        <v>68</v>
      </c>
      <c r="B43" s="16" t="s">
        <v>69</v>
      </c>
      <c r="C43" s="43" t="s">
        <v>70</v>
      </c>
      <c r="D43" s="40"/>
      <c r="E43" s="40"/>
      <c r="F43" s="41"/>
      <c r="G43" s="17"/>
      <c r="H43" s="18"/>
      <c r="I43" s="18"/>
    </row>
    <row r="44" spans="1:9" ht="15.75" customHeight="1">
      <c r="A44" s="15" t="s">
        <v>71</v>
      </c>
      <c r="B44" s="16" t="s">
        <v>72</v>
      </c>
      <c r="C44" s="43" t="s">
        <v>73</v>
      </c>
      <c r="D44" s="40"/>
      <c r="E44" s="40"/>
      <c r="F44" s="41"/>
      <c r="G44" s="17"/>
      <c r="H44" s="18">
        <v>3642.04</v>
      </c>
      <c r="I44" s="18">
        <v>5459.09</v>
      </c>
    </row>
    <row r="45" spans="1:9" ht="15.75" customHeight="1">
      <c r="A45" s="15" t="s">
        <v>74</v>
      </c>
      <c r="B45" s="16" t="s">
        <v>75</v>
      </c>
      <c r="C45" s="39" t="s">
        <v>76</v>
      </c>
      <c r="D45" s="40"/>
      <c r="E45" s="40"/>
      <c r="F45" s="41"/>
      <c r="G45" s="17"/>
      <c r="H45" s="18">
        <v>7541.2</v>
      </c>
      <c r="I45" s="18">
        <v>6262.98</v>
      </c>
    </row>
    <row r="46" spans="1:9" s="1" customFormat="1" ht="15.75" customHeight="1">
      <c r="A46" s="20" t="s">
        <v>77</v>
      </c>
      <c r="B46" s="21" t="s">
        <v>78</v>
      </c>
      <c r="C46" s="32" t="s">
        <v>78</v>
      </c>
      <c r="D46" s="33"/>
      <c r="E46" s="33"/>
      <c r="F46" s="34"/>
      <c r="G46" s="13"/>
      <c r="H46" s="14">
        <f>H21-H31</f>
        <v>-151.22000000003027</v>
      </c>
      <c r="I46" s="14">
        <f>I21-I31</f>
        <v>674.9999999999418</v>
      </c>
    </row>
    <row r="47" spans="1:9" s="1" customFormat="1" ht="15.75" customHeight="1">
      <c r="A47" s="20" t="s">
        <v>79</v>
      </c>
      <c r="B47" s="12" t="s">
        <v>80</v>
      </c>
      <c r="C47" s="38" t="s">
        <v>80</v>
      </c>
      <c r="D47" s="33"/>
      <c r="E47" s="33"/>
      <c r="F47" s="34"/>
      <c r="G47" s="13"/>
      <c r="H47" s="14">
        <f>H48-H49-H50</f>
        <v>61.68</v>
      </c>
      <c r="I47" s="14">
        <f>I48-I49-I50</f>
        <v>61.68</v>
      </c>
    </row>
    <row r="48" spans="1:9" ht="15.75" customHeight="1">
      <c r="A48" s="22" t="s">
        <v>81</v>
      </c>
      <c r="B48" s="16" t="s">
        <v>82</v>
      </c>
      <c r="C48" s="39" t="s">
        <v>83</v>
      </c>
      <c r="D48" s="40"/>
      <c r="E48" s="40"/>
      <c r="F48" s="41"/>
      <c r="G48" s="17"/>
      <c r="H48" s="18">
        <v>61.68</v>
      </c>
      <c r="I48" s="18">
        <v>61.68</v>
      </c>
    </row>
    <row r="49" spans="1:9" ht="15.75" customHeight="1">
      <c r="A49" s="22" t="s">
        <v>30</v>
      </c>
      <c r="B49" s="16" t="s">
        <v>84</v>
      </c>
      <c r="C49" s="39" t="s">
        <v>84</v>
      </c>
      <c r="D49" s="40"/>
      <c r="E49" s="40"/>
      <c r="F49" s="41"/>
      <c r="G49" s="17"/>
      <c r="H49" s="18"/>
      <c r="I49" s="18"/>
    </row>
    <row r="50" spans="1:9" ht="15.75" customHeight="1">
      <c r="A50" s="22" t="s">
        <v>85</v>
      </c>
      <c r="B50" s="16" t="s">
        <v>86</v>
      </c>
      <c r="C50" s="39" t="s">
        <v>87</v>
      </c>
      <c r="D50" s="40"/>
      <c r="E50" s="40"/>
      <c r="F50" s="41"/>
      <c r="G50" s="17"/>
      <c r="H50" s="18"/>
      <c r="I50" s="18"/>
    </row>
    <row r="51" spans="1:9" s="1" customFormat="1" ht="15.75" customHeight="1">
      <c r="A51" s="20" t="s">
        <v>88</v>
      </c>
      <c r="B51" s="21" t="s">
        <v>89</v>
      </c>
      <c r="C51" s="32" t="s">
        <v>89</v>
      </c>
      <c r="D51" s="33"/>
      <c r="E51" s="33"/>
      <c r="F51" s="34"/>
      <c r="G51" s="13"/>
      <c r="H51" s="14"/>
      <c r="I51" s="14"/>
    </row>
    <row r="52" spans="1:9" s="1" customFormat="1" ht="30" customHeight="1">
      <c r="A52" s="20" t="s">
        <v>90</v>
      </c>
      <c r="B52" s="21" t="s">
        <v>91</v>
      </c>
      <c r="C52" s="42" t="s">
        <v>91</v>
      </c>
      <c r="D52" s="36"/>
      <c r="E52" s="36"/>
      <c r="F52" s="37"/>
      <c r="G52" s="13"/>
      <c r="H52" s="14"/>
      <c r="I52" s="14"/>
    </row>
    <row r="53" spans="1:9" s="1" customFormat="1" ht="15.75" customHeight="1">
      <c r="A53" s="20" t="s">
        <v>92</v>
      </c>
      <c r="B53" s="21" t="s">
        <v>93</v>
      </c>
      <c r="C53" s="32" t="s">
        <v>93</v>
      </c>
      <c r="D53" s="33"/>
      <c r="E53" s="33"/>
      <c r="F53" s="34"/>
      <c r="G53" s="13"/>
      <c r="H53" s="14"/>
      <c r="I53" s="14"/>
    </row>
    <row r="54" spans="1:9" s="1" customFormat="1" ht="30" customHeight="1">
      <c r="A54" s="20" t="s">
        <v>94</v>
      </c>
      <c r="B54" s="12" t="s">
        <v>95</v>
      </c>
      <c r="C54" s="35" t="s">
        <v>95</v>
      </c>
      <c r="D54" s="36"/>
      <c r="E54" s="36"/>
      <c r="F54" s="37"/>
      <c r="G54" s="13"/>
      <c r="H54" s="14">
        <f>SUM(H46,H47,H51,H52,H53)</f>
        <v>-89.54000000003026</v>
      </c>
      <c r="I54" s="14">
        <f>SUM(I46,I47,I51,I52,I53)</f>
        <v>736.6799999999417</v>
      </c>
    </row>
    <row r="55" spans="1:9" s="1" customFormat="1" ht="15.75" customHeight="1">
      <c r="A55" s="20" t="s">
        <v>20</v>
      </c>
      <c r="B55" s="12" t="s">
        <v>96</v>
      </c>
      <c r="C55" s="38" t="s">
        <v>96</v>
      </c>
      <c r="D55" s="33"/>
      <c r="E55" s="33"/>
      <c r="F55" s="34"/>
      <c r="G55" s="13"/>
      <c r="H55" s="14"/>
      <c r="I55" s="14"/>
    </row>
    <row r="56" spans="1:9" s="1" customFormat="1" ht="15.75" customHeight="1">
      <c r="A56" s="20" t="s">
        <v>97</v>
      </c>
      <c r="B56" s="21" t="s">
        <v>98</v>
      </c>
      <c r="C56" s="32" t="s">
        <v>98</v>
      </c>
      <c r="D56" s="33"/>
      <c r="E56" s="33"/>
      <c r="F56" s="34"/>
      <c r="G56" s="13"/>
      <c r="H56" s="14">
        <f>SUM(H54,H55)</f>
        <v>-89.54000000003026</v>
      </c>
      <c r="I56" s="14">
        <f>SUM(I54,I55)</f>
        <v>736.6799999999417</v>
      </c>
    </row>
    <row r="57" spans="1:9" ht="15.75" customHeight="1">
      <c r="A57" s="22" t="s">
        <v>20</v>
      </c>
      <c r="B57" s="16" t="s">
        <v>99</v>
      </c>
      <c r="C57" s="39" t="s">
        <v>99</v>
      </c>
      <c r="D57" s="40"/>
      <c r="E57" s="40"/>
      <c r="F57" s="41"/>
      <c r="G57" s="17"/>
      <c r="H57" s="18"/>
      <c r="I57" s="18"/>
    </row>
    <row r="58" spans="1:9" ht="15.75" customHeight="1">
      <c r="A58" s="22" t="s">
        <v>30</v>
      </c>
      <c r="B58" s="16" t="s">
        <v>100</v>
      </c>
      <c r="C58" s="39" t="s">
        <v>100</v>
      </c>
      <c r="D58" s="40"/>
      <c r="E58" s="40"/>
      <c r="F58" s="41"/>
      <c r="G58" s="17"/>
      <c r="H58" s="18"/>
      <c r="I58" s="18"/>
    </row>
    <row r="59" spans="1:9" ht="12.75" customHeight="1">
      <c r="A59" s="9"/>
      <c r="B59" s="9"/>
      <c r="C59" s="9"/>
      <c r="D59" s="9"/>
      <c r="G59" s="23"/>
      <c r="H59" s="23"/>
      <c r="I59" s="23"/>
    </row>
    <row r="60" spans="1:9" s="4" customFormat="1" ht="15" customHeight="1">
      <c r="A60" s="30" t="s">
        <v>101</v>
      </c>
      <c r="B60" s="30"/>
      <c r="C60" s="30"/>
      <c r="D60" s="30"/>
      <c r="E60" s="30"/>
      <c r="F60" s="30"/>
      <c r="G60" s="24"/>
      <c r="H60" s="31" t="s">
        <v>102</v>
      </c>
      <c r="I60" s="31"/>
    </row>
    <row r="61" spans="1:9" s="6" customFormat="1" ht="15" customHeight="1">
      <c r="A61" s="28" t="s">
        <v>103</v>
      </c>
      <c r="B61" s="28"/>
      <c r="C61" s="28"/>
      <c r="D61" s="28"/>
      <c r="E61" s="28"/>
      <c r="F61" s="28"/>
      <c r="G61" s="25" t="s">
        <v>104</v>
      </c>
      <c r="H61" s="29" t="s">
        <v>105</v>
      </c>
      <c r="I61" s="29"/>
    </row>
    <row r="62" spans="1:9" s="3" customFormat="1" ht="15" customHeight="1">
      <c r="A62" s="26"/>
      <c r="B62" s="26"/>
      <c r="C62" s="26"/>
      <c r="D62" s="26"/>
      <c r="E62" s="26"/>
      <c r="F62" s="26"/>
      <c r="G62" s="26"/>
      <c r="H62" s="27"/>
      <c r="I62" s="27"/>
    </row>
    <row r="63" spans="1:9" s="4" customFormat="1" ht="12.75" customHeight="1">
      <c r="A63" s="30" t="s">
        <v>106</v>
      </c>
      <c r="B63" s="30"/>
      <c r="C63" s="30"/>
      <c r="D63" s="30"/>
      <c r="E63" s="30"/>
      <c r="F63" s="30"/>
      <c r="G63" s="24"/>
      <c r="H63" s="31" t="s">
        <v>107</v>
      </c>
      <c r="I63" s="31"/>
    </row>
    <row r="64" spans="1:9" s="6" customFormat="1" ht="11.25" customHeight="1">
      <c r="A64" s="28" t="s">
        <v>108</v>
      </c>
      <c r="B64" s="28"/>
      <c r="C64" s="28"/>
      <c r="D64" s="28"/>
      <c r="E64" s="28"/>
      <c r="F64" s="28"/>
      <c r="G64" s="25" t="s">
        <v>109</v>
      </c>
      <c r="H64" s="29" t="s">
        <v>105</v>
      </c>
      <c r="I64" s="29"/>
    </row>
  </sheetData>
  <sheetProtection/>
  <mergeCells count="63">
    <mergeCell ref="A5:I5"/>
    <mergeCell ref="A6:I6"/>
    <mergeCell ref="A7:I7"/>
    <mergeCell ref="A8:I8"/>
    <mergeCell ref="A9:I9"/>
    <mergeCell ref="A10:I10"/>
    <mergeCell ref="A11:I11"/>
    <mergeCell ref="A12:I12"/>
    <mergeCell ref="A13:I13"/>
    <mergeCell ref="A14:I14"/>
    <mergeCell ref="A17:I17"/>
    <mergeCell ref="A15:C15"/>
    <mergeCell ref="D15:F15"/>
    <mergeCell ref="A18:I18"/>
    <mergeCell ref="A19:I19"/>
    <mergeCell ref="A20:B20"/>
    <mergeCell ref="C20:F20"/>
    <mergeCell ref="C21:F21"/>
    <mergeCell ref="C22:F22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C35:F35"/>
    <mergeCell ref="C36:F36"/>
    <mergeCell ref="C37:F37"/>
    <mergeCell ref="C38:F38"/>
    <mergeCell ref="C39:F39"/>
    <mergeCell ref="C40:F40"/>
    <mergeCell ref="C41:F41"/>
    <mergeCell ref="C42:F42"/>
    <mergeCell ref="C43:F43"/>
    <mergeCell ref="C44:F44"/>
    <mergeCell ref="C45:F45"/>
    <mergeCell ref="C46:F46"/>
    <mergeCell ref="C47:F47"/>
    <mergeCell ref="C48:F48"/>
    <mergeCell ref="C49:F49"/>
    <mergeCell ref="C50:F50"/>
    <mergeCell ref="C51:F51"/>
    <mergeCell ref="C52:F52"/>
    <mergeCell ref="C53:F53"/>
    <mergeCell ref="C54:F54"/>
    <mergeCell ref="C55:F55"/>
    <mergeCell ref="C56:F56"/>
    <mergeCell ref="C57:F57"/>
    <mergeCell ref="C58:F58"/>
    <mergeCell ref="A64:F64"/>
    <mergeCell ref="H64:I64"/>
    <mergeCell ref="A60:F60"/>
    <mergeCell ref="H60:I60"/>
    <mergeCell ref="A61:F61"/>
    <mergeCell ref="H61:I61"/>
    <mergeCell ref="A63:F63"/>
    <mergeCell ref="H63:I63"/>
  </mergeCells>
  <printOptions horizontalCentered="1"/>
  <pageMargins left="1.1770833730697632" right="0.3854166567325592" top="0.78125" bottom="0.3854166567325592" header="0.5104166865348816" footer="0.5104166865348816"/>
  <pageSetup cellComments="asDisplayed" firstPageNumber="1" useFirstPageNumber="1" fitToHeight="1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1"/>
  <sheetViews>
    <sheetView tabSelected="1" zoomScalePageLayoutView="0" workbookViewId="0" topLeftCell="A25">
      <selection activeCell="G25" sqref="G25"/>
    </sheetView>
  </sheetViews>
  <sheetFormatPr defaultColWidth="9.140625" defaultRowHeight="15"/>
  <cols>
    <col min="1" max="1" width="5.28125" style="68" customWidth="1"/>
    <col min="2" max="2" width="9.140625" style="68" customWidth="1"/>
    <col min="3" max="3" width="44.8515625" style="68" customWidth="1"/>
    <col min="4" max="4" width="8.8515625" style="68" customWidth="1"/>
    <col min="5" max="5" width="13.140625" style="68" customWidth="1"/>
    <col min="6" max="6" width="12.57421875" style="68" customWidth="1"/>
  </cols>
  <sheetData>
    <row r="1" spans="1:6" ht="13.5">
      <c r="A1" s="67" t="s">
        <v>112</v>
      </c>
      <c r="B1" s="67"/>
      <c r="C1" s="67"/>
      <c r="D1" s="67"/>
      <c r="E1" s="67"/>
      <c r="F1" s="67"/>
    </row>
    <row r="3" spans="1:6" ht="13.5">
      <c r="A3" s="69"/>
      <c r="F3" s="68" t="s">
        <v>1</v>
      </c>
    </row>
    <row r="5" ht="13.5">
      <c r="A5" s="70"/>
    </row>
    <row r="7" spans="1:6" ht="13.5">
      <c r="A7" s="71" t="s">
        <v>113</v>
      </c>
      <c r="B7" s="71"/>
      <c r="C7" s="71"/>
      <c r="D7" s="71"/>
      <c r="E7" s="71"/>
      <c r="F7" s="71"/>
    </row>
    <row r="8" spans="3:6" ht="13.5">
      <c r="C8" s="72" t="s">
        <v>114</v>
      </c>
      <c r="D8" s="72"/>
      <c r="E8" s="72"/>
      <c r="F8" s="72"/>
    </row>
    <row r="9" ht="13.5">
      <c r="A9" s="73"/>
    </row>
    <row r="11" spans="1:6" ht="13.5">
      <c r="A11" s="74" t="s">
        <v>110</v>
      </c>
      <c r="B11" s="74"/>
      <c r="C11" s="74"/>
      <c r="D11" s="74"/>
      <c r="E11" s="74"/>
      <c r="F11" s="74"/>
    </row>
    <row r="12" spans="1:6" ht="13.5">
      <c r="A12" s="75" t="s">
        <v>115</v>
      </c>
      <c r="B12" s="75"/>
      <c r="C12" s="75"/>
      <c r="D12" s="75"/>
      <c r="E12" s="75"/>
      <c r="F12" s="75"/>
    </row>
    <row r="15" ht="13.5">
      <c r="A15" s="70"/>
    </row>
    <row r="17" spans="1:6" ht="13.5">
      <c r="A17" s="74" t="s">
        <v>4</v>
      </c>
      <c r="B17" s="74"/>
      <c r="C17" s="74"/>
      <c r="D17" s="74"/>
      <c r="E17" s="74"/>
      <c r="F17" s="74"/>
    </row>
    <row r="18" spans="1:6" ht="13.5">
      <c r="A18" s="75" t="s">
        <v>5</v>
      </c>
      <c r="B18" s="75"/>
      <c r="C18" s="75"/>
      <c r="D18" s="75"/>
      <c r="E18" s="75"/>
      <c r="F18" s="75"/>
    </row>
    <row r="21" ht="13.5">
      <c r="A21" s="70"/>
    </row>
    <row r="23" spans="3:6" ht="13.5">
      <c r="C23" s="76" t="s">
        <v>116</v>
      </c>
      <c r="D23" s="76"/>
      <c r="E23" s="77"/>
      <c r="F23" s="77"/>
    </row>
    <row r="25" spans="2:6" ht="13.5">
      <c r="B25" s="77"/>
      <c r="C25" s="78" t="s">
        <v>117</v>
      </c>
      <c r="D25" s="77" t="s">
        <v>9</v>
      </c>
      <c r="E25" s="77"/>
      <c r="F25" s="77"/>
    </row>
    <row r="27" ht="13.5">
      <c r="A27" s="73"/>
    </row>
    <row r="29" spans="2:6" ht="13.5">
      <c r="B29" s="70"/>
      <c r="C29" s="79" t="s">
        <v>118</v>
      </c>
      <c r="D29" s="70" t="s">
        <v>119</v>
      </c>
      <c r="E29" s="70"/>
      <c r="F29" s="70"/>
    </row>
    <row r="30" ht="13.5">
      <c r="C30" s="80" t="s">
        <v>11</v>
      </c>
    </row>
    <row r="31" ht="13.5">
      <c r="A31" s="70"/>
    </row>
    <row r="33" ht="13.5">
      <c r="A33" s="70"/>
    </row>
    <row r="35" spans="1:6" ht="13.5">
      <c r="A35" s="81" t="s">
        <v>12</v>
      </c>
      <c r="B35" s="81"/>
      <c r="C35" s="81"/>
      <c r="D35" s="81"/>
      <c r="E35" s="81"/>
      <c r="F35" s="82"/>
    </row>
    <row r="36" ht="13.5">
      <c r="B36" s="68" t="s">
        <v>120</v>
      </c>
    </row>
    <row r="37" spans="1:6" ht="66.75">
      <c r="A37" s="83" t="s">
        <v>13</v>
      </c>
      <c r="B37" s="84" t="s">
        <v>14</v>
      </c>
      <c r="C37" s="85"/>
      <c r="D37" s="86" t="s">
        <v>121</v>
      </c>
      <c r="E37" s="86" t="s">
        <v>122</v>
      </c>
      <c r="F37" s="86" t="s">
        <v>123</v>
      </c>
    </row>
    <row r="38" spans="1:6" ht="13.5">
      <c r="A38" s="87" t="s">
        <v>18</v>
      </c>
      <c r="B38" s="88" t="s">
        <v>124</v>
      </c>
      <c r="C38" s="87"/>
      <c r="D38" s="89"/>
      <c r="E38" s="89">
        <f>SUM(E39,E45,E55,E56,E57)</f>
        <v>977226.58</v>
      </c>
      <c r="F38" s="89">
        <f>SUM(F39,F45,F55,F56,F57)</f>
        <v>990083.2599999999</v>
      </c>
    </row>
    <row r="39" spans="1:6" ht="13.5">
      <c r="A39" s="89" t="s">
        <v>20</v>
      </c>
      <c r="B39" s="90" t="s">
        <v>125</v>
      </c>
      <c r="C39" s="91"/>
      <c r="D39" s="89"/>
      <c r="E39" s="89">
        <f>SUM(E40:E44)</f>
        <v>0</v>
      </c>
      <c r="F39" s="89">
        <f>SUM(F40:F44)</f>
        <v>0</v>
      </c>
    </row>
    <row r="40" spans="1:6" ht="13.5">
      <c r="A40" s="89" t="s">
        <v>126</v>
      </c>
      <c r="B40" s="90" t="s">
        <v>127</v>
      </c>
      <c r="C40" s="91"/>
      <c r="D40" s="89"/>
      <c r="E40" s="89"/>
      <c r="F40" s="89"/>
    </row>
    <row r="41" spans="1:6" ht="13.5">
      <c r="A41" s="89" t="s">
        <v>128</v>
      </c>
      <c r="B41" s="90" t="s">
        <v>129</v>
      </c>
      <c r="C41" s="91"/>
      <c r="D41" s="89"/>
      <c r="E41" s="89"/>
      <c r="F41" s="89"/>
    </row>
    <row r="42" spans="1:6" ht="13.5">
      <c r="A42" s="89" t="s">
        <v>130</v>
      </c>
      <c r="B42" s="90" t="s">
        <v>131</v>
      </c>
      <c r="C42" s="91"/>
      <c r="D42" s="89"/>
      <c r="E42" s="89"/>
      <c r="F42" s="89"/>
    </row>
    <row r="43" spans="1:6" ht="13.5">
      <c r="A43" s="89" t="s">
        <v>132</v>
      </c>
      <c r="B43" s="90" t="s">
        <v>133</v>
      </c>
      <c r="C43" s="91"/>
      <c r="D43" s="89"/>
      <c r="E43" s="89"/>
      <c r="F43" s="89"/>
    </row>
    <row r="44" spans="1:6" ht="13.5">
      <c r="A44" s="89" t="s">
        <v>134</v>
      </c>
      <c r="B44" s="90" t="s">
        <v>135</v>
      </c>
      <c r="C44" s="91"/>
      <c r="D44" s="89"/>
      <c r="E44" s="89"/>
      <c r="F44" s="89"/>
    </row>
    <row r="45" spans="1:6" ht="13.5">
      <c r="A45" s="89" t="s">
        <v>30</v>
      </c>
      <c r="B45" s="92" t="s">
        <v>136</v>
      </c>
      <c r="C45" s="89"/>
      <c r="D45" s="89"/>
      <c r="E45" s="89">
        <f>SUM(E46:E54)</f>
        <v>967429.5299999999</v>
      </c>
      <c r="F45" s="89">
        <f>SUM(F46:F54)</f>
        <v>980839.07</v>
      </c>
    </row>
    <row r="46" spans="1:6" ht="13.5">
      <c r="A46" s="89" t="s">
        <v>137</v>
      </c>
      <c r="B46" s="90" t="s">
        <v>138</v>
      </c>
      <c r="C46" s="91"/>
      <c r="D46" s="89"/>
      <c r="E46" s="89"/>
      <c r="F46" s="89"/>
    </row>
    <row r="47" spans="1:6" ht="13.5">
      <c r="A47" s="89" t="s">
        <v>139</v>
      </c>
      <c r="B47" s="90" t="s">
        <v>140</v>
      </c>
      <c r="C47" s="91"/>
      <c r="D47" s="89"/>
      <c r="E47" s="89">
        <v>880217.59</v>
      </c>
      <c r="F47" s="89">
        <v>888896.59</v>
      </c>
    </row>
    <row r="48" spans="1:6" ht="13.5">
      <c r="A48" s="89" t="s">
        <v>141</v>
      </c>
      <c r="B48" s="90" t="s">
        <v>142</v>
      </c>
      <c r="C48" s="91"/>
      <c r="D48" s="89"/>
      <c r="E48" s="89"/>
      <c r="F48" s="89"/>
    </row>
    <row r="49" spans="1:6" ht="13.5">
      <c r="A49" s="89" t="s">
        <v>143</v>
      </c>
      <c r="B49" s="93" t="s">
        <v>144</v>
      </c>
      <c r="C49" s="94"/>
      <c r="D49" s="89"/>
      <c r="E49" s="89">
        <v>12758.38</v>
      </c>
      <c r="F49" s="95">
        <v>13013.2</v>
      </c>
    </row>
    <row r="50" spans="1:6" ht="13.5">
      <c r="A50" s="89" t="s">
        <v>145</v>
      </c>
      <c r="B50" s="93" t="s">
        <v>146</v>
      </c>
      <c r="C50" s="94"/>
      <c r="D50" s="89"/>
      <c r="E50" s="89">
        <v>35977.21</v>
      </c>
      <c r="F50" s="89">
        <v>37540.18</v>
      </c>
    </row>
    <row r="51" spans="1:6" ht="13.5">
      <c r="A51" s="89" t="s">
        <v>147</v>
      </c>
      <c r="B51" s="93" t="s">
        <v>148</v>
      </c>
      <c r="C51" s="94"/>
      <c r="D51" s="89"/>
      <c r="E51" s="89">
        <v>27990.14</v>
      </c>
      <c r="F51" s="89">
        <v>29835.76</v>
      </c>
    </row>
    <row r="52" spans="1:6" ht="13.5">
      <c r="A52" s="89" t="s">
        <v>149</v>
      </c>
      <c r="B52" s="93" t="s">
        <v>150</v>
      </c>
      <c r="C52" s="94"/>
      <c r="D52" s="89"/>
      <c r="E52" s="89">
        <v>10486.21</v>
      </c>
      <c r="F52" s="89">
        <v>11553.34</v>
      </c>
    </row>
    <row r="53" spans="1:6" ht="13.5">
      <c r="A53" s="89" t="s">
        <v>151</v>
      </c>
      <c r="B53" s="96" t="s">
        <v>152</v>
      </c>
      <c r="C53" s="97"/>
      <c r="D53" s="89"/>
      <c r="E53" s="89"/>
      <c r="F53" s="89"/>
    </row>
    <row r="54" spans="1:6" ht="13.5">
      <c r="A54" s="89" t="s">
        <v>153</v>
      </c>
      <c r="B54" s="93" t="s">
        <v>154</v>
      </c>
      <c r="C54" s="94"/>
      <c r="D54" s="89"/>
      <c r="E54" s="89"/>
      <c r="F54" s="89"/>
    </row>
    <row r="55" spans="1:6" ht="13.5">
      <c r="A55" s="89" t="s">
        <v>32</v>
      </c>
      <c r="B55" s="98" t="s">
        <v>155</v>
      </c>
      <c r="C55" s="99"/>
      <c r="D55" s="89"/>
      <c r="E55" s="89">
        <v>9797.05</v>
      </c>
      <c r="F55" s="89">
        <v>9244.19</v>
      </c>
    </row>
    <row r="56" spans="1:6" ht="13.5">
      <c r="A56" s="100" t="s">
        <v>46</v>
      </c>
      <c r="B56" s="101" t="s">
        <v>156</v>
      </c>
      <c r="C56" s="102"/>
      <c r="D56" s="100"/>
      <c r="E56" s="100"/>
      <c r="F56" s="100"/>
    </row>
    <row r="57" spans="1:6" ht="13.5">
      <c r="A57" s="100" t="s">
        <v>49</v>
      </c>
      <c r="B57" s="101" t="s">
        <v>157</v>
      </c>
      <c r="C57" s="102"/>
      <c r="D57" s="100"/>
      <c r="E57" s="100"/>
      <c r="F57" s="100"/>
    </row>
    <row r="58" spans="1:6" ht="13.5">
      <c r="A58" s="87" t="s">
        <v>38</v>
      </c>
      <c r="B58" s="103" t="s">
        <v>158</v>
      </c>
      <c r="C58" s="104"/>
      <c r="D58" s="89"/>
      <c r="E58" s="89"/>
      <c r="F58" s="89"/>
    </row>
    <row r="59" spans="1:6" ht="13.5">
      <c r="A59" s="105" t="s">
        <v>77</v>
      </c>
      <c r="B59" s="106" t="s">
        <v>159</v>
      </c>
      <c r="C59" s="107"/>
      <c r="D59" s="89"/>
      <c r="E59" s="89">
        <f>SUM(E60,E66,E67,E74,E75)</f>
        <v>199854.89</v>
      </c>
      <c r="F59" s="89">
        <f>SUM(F60,F66,F67,F74,F75)</f>
        <v>112130.90999999999</v>
      </c>
    </row>
    <row r="60" spans="1:6" ht="13.5">
      <c r="A60" s="100" t="s">
        <v>20</v>
      </c>
      <c r="B60" s="101" t="s">
        <v>160</v>
      </c>
      <c r="C60" s="102"/>
      <c r="D60" s="89"/>
      <c r="E60" s="89">
        <f>SUM(E61:E65)</f>
        <v>3013.38</v>
      </c>
      <c r="F60" s="95">
        <f>SUM(F61:F65)</f>
        <v>4923.9</v>
      </c>
    </row>
    <row r="61" spans="1:6" ht="13.5">
      <c r="A61" s="100" t="s">
        <v>126</v>
      </c>
      <c r="B61" s="96" t="s">
        <v>161</v>
      </c>
      <c r="C61" s="97"/>
      <c r="D61" s="89"/>
      <c r="E61" s="89"/>
      <c r="F61" s="89"/>
    </row>
    <row r="62" spans="1:6" ht="13.5">
      <c r="A62" s="100" t="s">
        <v>128</v>
      </c>
      <c r="B62" s="96" t="s">
        <v>162</v>
      </c>
      <c r="C62" s="97"/>
      <c r="D62" s="89"/>
      <c r="E62" s="89">
        <v>3013.38</v>
      </c>
      <c r="F62" s="95">
        <v>4923.9</v>
      </c>
    </row>
    <row r="63" spans="1:6" ht="13.5">
      <c r="A63" s="100" t="s">
        <v>130</v>
      </c>
      <c r="B63" s="96" t="s">
        <v>163</v>
      </c>
      <c r="C63" s="97"/>
      <c r="D63" s="89"/>
      <c r="E63" s="89"/>
      <c r="F63" s="89"/>
    </row>
    <row r="64" spans="1:6" ht="13.5">
      <c r="A64" s="100" t="s">
        <v>132</v>
      </c>
      <c r="B64" s="96" t="s">
        <v>164</v>
      </c>
      <c r="C64" s="97"/>
      <c r="D64" s="89"/>
      <c r="E64" s="89"/>
      <c r="F64" s="89"/>
    </row>
    <row r="65" spans="1:6" ht="13.5">
      <c r="A65" s="100" t="s">
        <v>134</v>
      </c>
      <c r="B65" s="96" t="s">
        <v>165</v>
      </c>
      <c r="C65" s="97"/>
      <c r="D65" s="89"/>
      <c r="E65" s="89"/>
      <c r="F65" s="89"/>
    </row>
    <row r="66" spans="1:6" ht="13.5">
      <c r="A66" s="100" t="s">
        <v>30</v>
      </c>
      <c r="B66" s="101" t="s">
        <v>166</v>
      </c>
      <c r="C66" s="102"/>
      <c r="D66" s="89"/>
      <c r="E66" s="89">
        <v>697.93</v>
      </c>
      <c r="F66" s="89">
        <v>1174.42</v>
      </c>
    </row>
    <row r="67" spans="1:6" ht="13.5">
      <c r="A67" s="100" t="s">
        <v>32</v>
      </c>
      <c r="B67" s="101" t="s">
        <v>167</v>
      </c>
      <c r="C67" s="102"/>
      <c r="D67" s="89"/>
      <c r="E67" s="89">
        <f>SUM(E68:E73)</f>
        <v>184136.41</v>
      </c>
      <c r="F67" s="89">
        <f>SUM(F68:F73)</f>
        <v>95455.42</v>
      </c>
    </row>
    <row r="68" spans="1:6" ht="13.5">
      <c r="A68" s="100" t="s">
        <v>168</v>
      </c>
      <c r="B68" s="96" t="s">
        <v>169</v>
      </c>
      <c r="C68" s="97"/>
      <c r="D68" s="89"/>
      <c r="E68" s="89"/>
      <c r="F68" s="89"/>
    </row>
    <row r="69" spans="1:6" ht="13.5">
      <c r="A69" s="108" t="s">
        <v>170</v>
      </c>
      <c r="B69" s="96" t="s">
        <v>171</v>
      </c>
      <c r="C69" s="97"/>
      <c r="D69" s="108"/>
      <c r="E69" s="108"/>
      <c r="F69" s="108"/>
    </row>
    <row r="70" spans="1:6" ht="13.5">
      <c r="A70" s="100" t="s">
        <v>172</v>
      </c>
      <c r="B70" s="96" t="s">
        <v>173</v>
      </c>
      <c r="C70" s="97"/>
      <c r="D70" s="89"/>
      <c r="E70" s="89"/>
      <c r="F70" s="89"/>
    </row>
    <row r="71" spans="1:6" ht="13.5">
      <c r="A71" s="100" t="s">
        <v>174</v>
      </c>
      <c r="B71" s="96" t="s">
        <v>175</v>
      </c>
      <c r="C71" s="97"/>
      <c r="D71" s="89"/>
      <c r="E71" s="89">
        <v>2129.14</v>
      </c>
      <c r="F71" s="89">
        <v>1354.38</v>
      </c>
    </row>
    <row r="72" spans="1:6" ht="13.5">
      <c r="A72" s="100" t="s">
        <v>176</v>
      </c>
      <c r="B72" s="96" t="s">
        <v>177</v>
      </c>
      <c r="C72" s="97"/>
      <c r="D72" s="89"/>
      <c r="E72" s="89">
        <v>180029.19</v>
      </c>
      <c r="F72" s="89">
        <v>93321.12</v>
      </c>
    </row>
    <row r="73" spans="1:6" ht="13.5">
      <c r="A73" s="100" t="s">
        <v>178</v>
      </c>
      <c r="B73" s="96" t="s">
        <v>179</v>
      </c>
      <c r="C73" s="97"/>
      <c r="D73" s="89"/>
      <c r="E73" s="89">
        <v>1978.08</v>
      </c>
      <c r="F73" s="89">
        <v>779.92</v>
      </c>
    </row>
    <row r="74" spans="1:6" ht="13.5">
      <c r="A74" s="100" t="s">
        <v>46</v>
      </c>
      <c r="B74" s="101" t="s">
        <v>180</v>
      </c>
      <c r="C74" s="102"/>
      <c r="D74" s="89"/>
      <c r="E74" s="89"/>
      <c r="F74" s="89"/>
    </row>
    <row r="75" spans="1:6" ht="13.5">
      <c r="A75" s="100" t="s">
        <v>49</v>
      </c>
      <c r="B75" s="101" t="s">
        <v>181</v>
      </c>
      <c r="C75" s="102"/>
      <c r="D75" s="89"/>
      <c r="E75" s="89">
        <v>12007.17</v>
      </c>
      <c r="F75" s="89">
        <v>10577.17</v>
      </c>
    </row>
    <row r="76" spans="1:6" ht="13.5">
      <c r="A76" s="89"/>
      <c r="B76" s="98" t="s">
        <v>182</v>
      </c>
      <c r="C76" s="99"/>
      <c r="D76" s="89"/>
      <c r="E76" s="89">
        <f>SUM(E38+E58+E59)</f>
        <v>1177081.47</v>
      </c>
      <c r="F76" s="89">
        <f>SUM(F38+F58+F59)</f>
        <v>1102214.17</v>
      </c>
    </row>
    <row r="77" spans="1:6" ht="13.5">
      <c r="A77" s="87" t="s">
        <v>79</v>
      </c>
      <c r="B77" s="103" t="s">
        <v>183</v>
      </c>
      <c r="C77" s="104"/>
      <c r="D77" s="89"/>
      <c r="E77" s="89">
        <f>SUM(E78:E81)</f>
        <v>978690.1699999999</v>
      </c>
      <c r="F77" s="89">
        <f>SUM(F78:F81)</f>
        <v>993832.39</v>
      </c>
    </row>
    <row r="78" spans="1:6" ht="13.5">
      <c r="A78" s="89" t="s">
        <v>20</v>
      </c>
      <c r="B78" s="98" t="s">
        <v>23</v>
      </c>
      <c r="C78" s="99"/>
      <c r="D78" s="89"/>
      <c r="E78" s="89">
        <v>526180.83</v>
      </c>
      <c r="F78" s="89">
        <v>534706.57</v>
      </c>
    </row>
    <row r="79" spans="1:6" ht="13.5">
      <c r="A79" s="89" t="s">
        <v>30</v>
      </c>
      <c r="B79" s="98" t="s">
        <v>184</v>
      </c>
      <c r="C79" s="99"/>
      <c r="D79" s="89"/>
      <c r="E79" s="89">
        <v>275757.98</v>
      </c>
      <c r="F79" s="89">
        <v>283984.65</v>
      </c>
    </row>
    <row r="80" spans="1:6" ht="13.5">
      <c r="A80" s="89" t="s">
        <v>32</v>
      </c>
      <c r="B80" s="98" t="s">
        <v>185</v>
      </c>
      <c r="C80" s="99"/>
      <c r="D80" s="89"/>
      <c r="E80" s="89">
        <v>168511.39</v>
      </c>
      <c r="F80" s="89">
        <v>166830.75</v>
      </c>
    </row>
    <row r="81" spans="1:6" ht="13.5">
      <c r="A81" s="89" t="s">
        <v>186</v>
      </c>
      <c r="B81" s="98" t="s">
        <v>187</v>
      </c>
      <c r="C81" s="99"/>
      <c r="D81" s="89"/>
      <c r="E81" s="89">
        <v>8239.97</v>
      </c>
      <c r="F81" s="89">
        <v>8310.42</v>
      </c>
    </row>
    <row r="82" spans="1:6" ht="13.5">
      <c r="A82" s="87" t="s">
        <v>88</v>
      </c>
      <c r="B82" s="103" t="s">
        <v>188</v>
      </c>
      <c r="C82" s="104"/>
      <c r="D82" s="89"/>
      <c r="E82" s="89">
        <f>SUM(E83,E87)</f>
        <v>195625.11999999997</v>
      </c>
      <c r="F82" s="89">
        <f>SUM(F83,F87)</f>
        <v>105526.06000000001</v>
      </c>
    </row>
    <row r="83" spans="1:6" ht="13.5">
      <c r="A83" s="89" t="s">
        <v>20</v>
      </c>
      <c r="B83" s="98" t="s">
        <v>189</v>
      </c>
      <c r="C83" s="99"/>
      <c r="D83" s="89"/>
      <c r="E83" s="89">
        <f>SUM(E84:E86)</f>
        <v>9797.05</v>
      </c>
      <c r="F83" s="89">
        <f>SUM(F84:F86)</f>
        <v>9244.19</v>
      </c>
    </row>
    <row r="84" spans="1:6" ht="13.5">
      <c r="A84" s="89" t="s">
        <v>126</v>
      </c>
      <c r="B84" s="93" t="s">
        <v>190</v>
      </c>
      <c r="C84" s="94"/>
      <c r="D84" s="89"/>
      <c r="E84" s="89"/>
      <c r="F84" s="89"/>
    </row>
    <row r="85" spans="1:6" ht="13.5">
      <c r="A85" s="89" t="s">
        <v>128</v>
      </c>
      <c r="B85" s="93" t="s">
        <v>191</v>
      </c>
      <c r="C85" s="94"/>
      <c r="D85" s="89"/>
      <c r="E85" s="89">
        <v>9797.05</v>
      </c>
      <c r="F85" s="89">
        <v>9244.19</v>
      </c>
    </row>
    <row r="86" spans="1:6" ht="13.5">
      <c r="A86" s="89" t="s">
        <v>192</v>
      </c>
      <c r="B86" s="93" t="s">
        <v>193</v>
      </c>
      <c r="C86" s="94"/>
      <c r="D86" s="89"/>
      <c r="E86" s="89"/>
      <c r="F86" s="89"/>
    </row>
    <row r="87" spans="1:6" ht="13.5">
      <c r="A87" s="100" t="s">
        <v>30</v>
      </c>
      <c r="B87" s="101" t="s">
        <v>194</v>
      </c>
      <c r="C87" s="102"/>
      <c r="D87" s="100"/>
      <c r="E87" s="100">
        <f>SUM(E88:E93,E96:E101)</f>
        <v>185828.06999999998</v>
      </c>
      <c r="F87" s="100">
        <f>SUM(F88:F93,F96:F101)</f>
        <v>96281.87000000001</v>
      </c>
    </row>
    <row r="88" spans="1:6" ht="13.5">
      <c r="A88" s="89" t="s">
        <v>137</v>
      </c>
      <c r="B88" s="93" t="s">
        <v>195</v>
      </c>
      <c r="C88" s="94"/>
      <c r="D88" s="89"/>
      <c r="E88" s="89"/>
      <c r="F88" s="89"/>
    </row>
    <row r="89" spans="1:6" ht="13.5">
      <c r="A89" s="89" t="s">
        <v>139</v>
      </c>
      <c r="B89" s="93" t="s">
        <v>196</v>
      </c>
      <c r="C89" s="94"/>
      <c r="D89" s="89"/>
      <c r="E89" s="89"/>
      <c r="F89" s="89"/>
    </row>
    <row r="90" spans="1:6" ht="13.5">
      <c r="A90" s="89" t="s">
        <v>141</v>
      </c>
      <c r="B90" s="93" t="s">
        <v>197</v>
      </c>
      <c r="C90" s="94"/>
      <c r="D90" s="89"/>
      <c r="E90" s="89"/>
      <c r="F90" s="89"/>
    </row>
    <row r="91" spans="1:6" ht="13.5">
      <c r="A91" s="89" t="s">
        <v>143</v>
      </c>
      <c r="B91" s="96" t="s">
        <v>198</v>
      </c>
      <c r="C91" s="97"/>
      <c r="D91" s="89"/>
      <c r="E91" s="89"/>
      <c r="F91" s="89"/>
    </row>
    <row r="92" spans="1:6" ht="13.5">
      <c r="A92" s="89" t="s">
        <v>145</v>
      </c>
      <c r="B92" s="93" t="s">
        <v>199</v>
      </c>
      <c r="C92" s="94"/>
      <c r="D92" s="89"/>
      <c r="E92" s="89"/>
      <c r="F92" s="89"/>
    </row>
    <row r="93" spans="1:6" ht="13.5">
      <c r="A93" s="89" t="s">
        <v>147</v>
      </c>
      <c r="B93" s="96" t="s">
        <v>200</v>
      </c>
      <c r="C93" s="97"/>
      <c r="D93" s="89"/>
      <c r="E93" s="89">
        <f>SUM(E94:E95)</f>
        <v>0</v>
      </c>
      <c r="F93" s="89">
        <f>SUM(F94:F95)</f>
        <v>0</v>
      </c>
    </row>
    <row r="94" spans="1:6" ht="13.5">
      <c r="A94" s="100" t="s">
        <v>201</v>
      </c>
      <c r="B94" s="109" t="s">
        <v>202</v>
      </c>
      <c r="C94" s="110"/>
      <c r="D94" s="89"/>
      <c r="E94" s="89"/>
      <c r="F94" s="89"/>
    </row>
    <row r="95" spans="1:6" ht="13.5">
      <c r="A95" s="100" t="s">
        <v>203</v>
      </c>
      <c r="B95" s="109" t="s">
        <v>204</v>
      </c>
      <c r="C95" s="110"/>
      <c r="D95" s="89"/>
      <c r="E95" s="89"/>
      <c r="F95" s="89"/>
    </row>
    <row r="96" spans="1:6" ht="13.5">
      <c r="A96" s="100" t="s">
        <v>149</v>
      </c>
      <c r="B96" s="96" t="s">
        <v>205</v>
      </c>
      <c r="C96" s="97"/>
      <c r="D96" s="89"/>
      <c r="E96" s="89"/>
      <c r="F96" s="89"/>
    </row>
    <row r="97" spans="1:6" ht="13.5">
      <c r="A97" s="100" t="s">
        <v>151</v>
      </c>
      <c r="B97" s="96" t="s">
        <v>206</v>
      </c>
      <c r="C97" s="97"/>
      <c r="D97" s="89"/>
      <c r="E97" s="89"/>
      <c r="F97" s="89"/>
    </row>
    <row r="98" spans="1:6" ht="13.5">
      <c r="A98" s="100" t="s">
        <v>153</v>
      </c>
      <c r="B98" s="93" t="s">
        <v>207</v>
      </c>
      <c r="C98" s="94"/>
      <c r="D98" s="89"/>
      <c r="E98" s="89">
        <v>27983.97</v>
      </c>
      <c r="F98" s="89">
        <v>12702.27</v>
      </c>
    </row>
    <row r="99" spans="1:6" ht="13.5">
      <c r="A99" s="100" t="s">
        <v>208</v>
      </c>
      <c r="B99" s="93" t="s">
        <v>209</v>
      </c>
      <c r="C99" s="94"/>
      <c r="D99" s="89"/>
      <c r="E99" s="89">
        <v>74277.34</v>
      </c>
      <c r="F99" s="89"/>
    </row>
    <row r="100" spans="1:6" ht="13.5">
      <c r="A100" s="89" t="s">
        <v>210</v>
      </c>
      <c r="B100" s="96" t="s">
        <v>211</v>
      </c>
      <c r="C100" s="97"/>
      <c r="D100" s="89"/>
      <c r="E100" s="89">
        <v>83563.55</v>
      </c>
      <c r="F100" s="89">
        <v>83563.55</v>
      </c>
    </row>
    <row r="101" spans="1:6" ht="13.5">
      <c r="A101" s="89" t="s">
        <v>212</v>
      </c>
      <c r="B101" s="93" t="s">
        <v>213</v>
      </c>
      <c r="C101" s="94"/>
      <c r="D101" s="89"/>
      <c r="E101" s="89">
        <v>3.21</v>
      </c>
      <c r="F101" s="89">
        <v>16.05</v>
      </c>
    </row>
    <row r="102" spans="1:6" ht="13.5">
      <c r="A102" s="87" t="s">
        <v>90</v>
      </c>
      <c r="B102" s="103" t="s">
        <v>214</v>
      </c>
      <c r="C102" s="104"/>
      <c r="D102" s="89"/>
      <c r="E102" s="89">
        <f>SUM(E103:E104,E107:E108)</f>
        <v>2766.18</v>
      </c>
      <c r="F102" s="89">
        <f>SUM(F103:F104,F107:F108)</f>
        <v>2855.7200000000003</v>
      </c>
    </row>
    <row r="103" spans="1:6" ht="13.5">
      <c r="A103" s="89" t="s">
        <v>20</v>
      </c>
      <c r="B103" s="98" t="s">
        <v>215</v>
      </c>
      <c r="C103" s="99"/>
      <c r="D103" s="89"/>
      <c r="E103" s="89"/>
      <c r="F103" s="89"/>
    </row>
    <row r="104" spans="1:6" ht="13.5">
      <c r="A104" s="89" t="s">
        <v>30</v>
      </c>
      <c r="B104" s="98" t="s">
        <v>216</v>
      </c>
      <c r="C104" s="99"/>
      <c r="D104" s="89"/>
      <c r="E104" s="89">
        <f>SUM(E105:E106)</f>
        <v>0</v>
      </c>
      <c r="F104" s="89">
        <f>SUM(F105:F106)</f>
        <v>0</v>
      </c>
    </row>
    <row r="105" spans="1:6" ht="13.5">
      <c r="A105" s="89" t="s">
        <v>137</v>
      </c>
      <c r="B105" s="93" t="s">
        <v>217</v>
      </c>
      <c r="C105" s="94"/>
      <c r="D105" s="89"/>
      <c r="E105" s="89"/>
      <c r="F105" s="89"/>
    </row>
    <row r="106" spans="1:6" ht="13.5">
      <c r="A106" s="89" t="s">
        <v>139</v>
      </c>
      <c r="B106" s="93" t="s">
        <v>218</v>
      </c>
      <c r="C106" s="94"/>
      <c r="D106" s="89"/>
      <c r="E106" s="89"/>
      <c r="F106" s="89"/>
    </row>
    <row r="107" spans="1:6" ht="13.5">
      <c r="A107" s="89" t="s">
        <v>32</v>
      </c>
      <c r="B107" s="98" t="s">
        <v>219</v>
      </c>
      <c r="C107" s="99"/>
      <c r="D107" s="89"/>
      <c r="E107" s="89"/>
      <c r="F107" s="89"/>
    </row>
    <row r="108" spans="1:6" ht="13.5">
      <c r="A108" s="89" t="s">
        <v>46</v>
      </c>
      <c r="B108" s="98" t="s">
        <v>220</v>
      </c>
      <c r="C108" s="99"/>
      <c r="D108" s="89"/>
      <c r="E108" s="89">
        <f>SUM(E109:E110)</f>
        <v>2766.18</v>
      </c>
      <c r="F108" s="89">
        <f>SUM(F109:F110)</f>
        <v>2855.7200000000003</v>
      </c>
    </row>
    <row r="109" spans="1:6" ht="13.5">
      <c r="A109" s="89" t="s">
        <v>221</v>
      </c>
      <c r="B109" s="93" t="s">
        <v>222</v>
      </c>
      <c r="C109" s="94"/>
      <c r="D109" s="89"/>
      <c r="E109" s="89">
        <v>-89.54</v>
      </c>
      <c r="F109" s="89">
        <v>1117.94</v>
      </c>
    </row>
    <row r="110" spans="1:6" ht="13.5">
      <c r="A110" s="89" t="s">
        <v>223</v>
      </c>
      <c r="B110" s="93" t="s">
        <v>224</v>
      </c>
      <c r="C110" s="94"/>
      <c r="D110" s="89"/>
      <c r="E110" s="89">
        <v>2855.72</v>
      </c>
      <c r="F110" s="89">
        <v>1737.78</v>
      </c>
    </row>
    <row r="111" spans="1:6" ht="13.5">
      <c r="A111" s="87" t="s">
        <v>92</v>
      </c>
      <c r="B111" s="88" t="s">
        <v>225</v>
      </c>
      <c r="C111" s="87"/>
      <c r="D111" s="89"/>
      <c r="E111" s="89"/>
      <c r="F111" s="89"/>
    </row>
    <row r="112" spans="1:6" ht="13.5">
      <c r="A112" s="87"/>
      <c r="B112" s="111" t="s">
        <v>226</v>
      </c>
      <c r="C112" s="112"/>
      <c r="D112" s="89"/>
      <c r="E112" s="89">
        <f>SUM(E77+E82+E102+F114+E111)</f>
        <v>1177081.4699999997</v>
      </c>
      <c r="F112" s="89">
        <f>SUM(F77+F82+F102+G114+F111)</f>
        <v>1102214.17</v>
      </c>
    </row>
    <row r="113" spans="1:6" ht="13.5">
      <c r="A113" s="113"/>
      <c r="B113" s="113"/>
      <c r="C113" s="113"/>
      <c r="D113" s="113"/>
      <c r="E113" s="113"/>
      <c r="F113" s="113"/>
    </row>
    <row r="116" spans="1:6" ht="13.5">
      <c r="A116" s="114" t="s">
        <v>101</v>
      </c>
      <c r="B116" s="114" t="s">
        <v>101</v>
      </c>
      <c r="C116" s="114"/>
      <c r="D116" s="115"/>
      <c r="E116" s="116" t="s">
        <v>102</v>
      </c>
      <c r="F116" s="116" t="s">
        <v>102</v>
      </c>
    </row>
    <row r="117" spans="1:6" ht="13.5">
      <c r="A117" s="117" t="s">
        <v>227</v>
      </c>
      <c r="B117" s="117"/>
      <c r="C117" s="117"/>
      <c r="D117" s="118" t="s">
        <v>228</v>
      </c>
      <c r="E117" s="119" t="s">
        <v>229</v>
      </c>
      <c r="F117" s="119"/>
    </row>
    <row r="118" spans="1:2" ht="13.5">
      <c r="A118" s="113"/>
      <c r="B118" s="120"/>
    </row>
    <row r="119" ht="13.5">
      <c r="C119" s="121"/>
    </row>
    <row r="120" spans="1:6" ht="13.5">
      <c r="A120" s="122" t="s">
        <v>106</v>
      </c>
      <c r="B120" s="122" t="s">
        <v>106</v>
      </c>
      <c r="C120" s="122"/>
      <c r="D120" s="115"/>
      <c r="E120" s="123" t="s">
        <v>107</v>
      </c>
      <c r="F120" s="123" t="s">
        <v>107</v>
      </c>
    </row>
    <row r="121" spans="1:6" ht="13.5">
      <c r="A121" s="117" t="s">
        <v>230</v>
      </c>
      <c r="B121" s="117"/>
      <c r="C121" s="117"/>
      <c r="D121" s="121" t="s">
        <v>228</v>
      </c>
      <c r="E121" s="124" t="s">
        <v>229</v>
      </c>
      <c r="F121" s="124"/>
    </row>
    <row r="122" spans="1:3" ht="13.5">
      <c r="A122" s="113"/>
      <c r="B122" s="120"/>
      <c r="C122" s="120"/>
    </row>
    <row r="123" spans="1:3" ht="13.5">
      <c r="A123" s="113"/>
      <c r="B123" s="120"/>
      <c r="C123" s="120"/>
    </row>
    <row r="127" spans="1:3" ht="13.5">
      <c r="A127" s="113"/>
      <c r="B127" s="121"/>
      <c r="C127" s="121"/>
    </row>
    <row r="128" spans="1:3" ht="13.5">
      <c r="A128" s="113"/>
      <c r="B128" s="120"/>
      <c r="C128" s="120"/>
    </row>
    <row r="130" spans="2:3" ht="13.5">
      <c r="B130" s="120"/>
      <c r="C130" s="120"/>
    </row>
    <row r="131" spans="2:3" ht="13.5">
      <c r="B131" s="120"/>
      <c r="C131" s="120"/>
    </row>
  </sheetData>
  <sheetProtection/>
  <mergeCells count="88">
    <mergeCell ref="A120:C120"/>
    <mergeCell ref="E120:F120"/>
    <mergeCell ref="A121:C121"/>
    <mergeCell ref="E121:F121"/>
    <mergeCell ref="B110:C110"/>
    <mergeCell ref="B112:C112"/>
    <mergeCell ref="A116:C116"/>
    <mergeCell ref="E116:F116"/>
    <mergeCell ref="A117:C117"/>
    <mergeCell ref="E117:F117"/>
    <mergeCell ref="B104:C104"/>
    <mergeCell ref="B105:C105"/>
    <mergeCell ref="B106:C106"/>
    <mergeCell ref="B107:C107"/>
    <mergeCell ref="B108:C108"/>
    <mergeCell ref="B109:C109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86:C86"/>
    <mergeCell ref="B87:C87"/>
    <mergeCell ref="B88:C88"/>
    <mergeCell ref="B89:C89"/>
    <mergeCell ref="B90:C90"/>
    <mergeCell ref="B91:C91"/>
    <mergeCell ref="B80:C80"/>
    <mergeCell ref="B81:C81"/>
    <mergeCell ref="B82:C82"/>
    <mergeCell ref="B83:C83"/>
    <mergeCell ref="B84:C84"/>
    <mergeCell ref="B85:C85"/>
    <mergeCell ref="B74:C74"/>
    <mergeCell ref="B75:C75"/>
    <mergeCell ref="B76:C76"/>
    <mergeCell ref="B77:C77"/>
    <mergeCell ref="B78:C78"/>
    <mergeCell ref="B79:C79"/>
    <mergeCell ref="B68:C68"/>
    <mergeCell ref="B69:C69"/>
    <mergeCell ref="B70:C70"/>
    <mergeCell ref="B71:C71"/>
    <mergeCell ref="B72:C72"/>
    <mergeCell ref="B73:C73"/>
    <mergeCell ref="B62:C62"/>
    <mergeCell ref="B63:C63"/>
    <mergeCell ref="B64:C64"/>
    <mergeCell ref="B65:C65"/>
    <mergeCell ref="B66:C66"/>
    <mergeCell ref="B67:C67"/>
    <mergeCell ref="B56:C56"/>
    <mergeCell ref="B57:C57"/>
    <mergeCell ref="B58:C58"/>
    <mergeCell ref="B59:C59"/>
    <mergeCell ref="B60:C60"/>
    <mergeCell ref="B61:C61"/>
    <mergeCell ref="B50:C50"/>
    <mergeCell ref="B51:C51"/>
    <mergeCell ref="B52:C52"/>
    <mergeCell ref="B53:C53"/>
    <mergeCell ref="B54:C54"/>
    <mergeCell ref="B55:C55"/>
    <mergeCell ref="B43:C43"/>
    <mergeCell ref="B44:C44"/>
    <mergeCell ref="B46:C46"/>
    <mergeCell ref="B47:C47"/>
    <mergeCell ref="B48:C48"/>
    <mergeCell ref="B49:C49"/>
    <mergeCell ref="C23:D23"/>
    <mergeCell ref="B37:C37"/>
    <mergeCell ref="B39:C39"/>
    <mergeCell ref="B40:C40"/>
    <mergeCell ref="B41:C41"/>
    <mergeCell ref="B42:C42"/>
    <mergeCell ref="A1:F1"/>
    <mergeCell ref="A7:F7"/>
    <mergeCell ref="A11:F11"/>
    <mergeCell ref="A12:F12"/>
    <mergeCell ref="A17:F17"/>
    <mergeCell ref="A18:F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Vartotojas</cp:lastModifiedBy>
  <cp:lastPrinted>2023-05-11T08:40:08Z</cp:lastPrinted>
  <dcterms:modified xsi:type="dcterms:W3CDTF">2023-08-29T11:02:58Z</dcterms:modified>
  <cp:category/>
  <cp:version/>
  <cp:contentType/>
  <cp:contentStatus/>
</cp:coreProperties>
</file>